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Anna\Temp desktop 2023 Sep 7\Marketing General\Marcom\My Marcom\IAS promotion\2025\"/>
    </mc:Choice>
  </mc:AlternateContent>
  <xr:revisionPtr revIDLastSave="0" documentId="8_{D089FE65-199B-4B00-89EC-D278E36FCA4E}" xr6:coauthVersionLast="47" xr6:coauthVersionMax="47" xr10:uidLastSave="{00000000-0000-0000-0000-000000000000}"/>
  <bookViews>
    <workbookView xWindow="19090" yWindow="-110" windowWidth="19420" windowHeight="10420" xr2:uid="{4059E1AA-BDFC-4FDE-9CA3-0348D47EF12D}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Sheet1!$A$2:$F$67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6" i="1" l="1"/>
  <c r="C64" i="1"/>
  <c r="C27" i="1"/>
  <c r="C26" i="1"/>
  <c r="C25" i="1"/>
  <c r="C61" i="1"/>
  <c r="C22" i="1"/>
  <c r="D66" i="1"/>
  <c r="D64" i="1"/>
  <c r="D27" i="1"/>
  <c r="D26" i="1"/>
  <c r="D25" i="1"/>
  <c r="D61" i="1"/>
  <c r="D22" i="1"/>
  <c r="D37" i="1"/>
  <c r="B45" i="1"/>
  <c r="B66" i="1"/>
  <c r="B64" i="1"/>
  <c r="B27" i="1"/>
  <c r="B26" i="1"/>
  <c r="B25" i="1"/>
  <c r="B61" i="1"/>
  <c r="B22" i="1"/>
  <c r="B37" i="1"/>
  <c r="B14" i="1"/>
  <c r="C14" i="1"/>
  <c r="D14" i="1"/>
  <c r="E14" i="1"/>
  <c r="B15" i="1"/>
  <c r="C15" i="1"/>
  <c r="D15" i="1"/>
  <c r="E15" i="1"/>
  <c r="B16" i="1"/>
  <c r="C16" i="1"/>
  <c r="D16" i="1"/>
  <c r="E16" i="1"/>
  <c r="B63" i="1"/>
  <c r="C63" i="1"/>
  <c r="D63" i="1"/>
  <c r="E63" i="1"/>
  <c r="B28" i="1"/>
  <c r="C28" i="1"/>
  <c r="D28" i="1"/>
  <c r="E28" i="1"/>
  <c r="B17" i="1"/>
  <c r="C17" i="1"/>
  <c r="D17" i="1"/>
  <c r="E17" i="1"/>
  <c r="B29" i="1"/>
  <c r="C29" i="1"/>
  <c r="D29" i="1"/>
  <c r="E29" i="1"/>
  <c r="B18" i="1"/>
  <c r="C18" i="1"/>
  <c r="D18" i="1"/>
  <c r="E18" i="1"/>
  <c r="B19" i="1"/>
  <c r="C19" i="1"/>
  <c r="D19" i="1"/>
  <c r="E19" i="1"/>
  <c r="B20" i="1"/>
  <c r="C20" i="1"/>
  <c r="D20" i="1"/>
  <c r="E20" i="1"/>
  <c r="B35" i="1"/>
  <c r="C35" i="1"/>
  <c r="D35" i="1"/>
  <c r="E35" i="1"/>
  <c r="B36" i="1"/>
  <c r="C36" i="1"/>
  <c r="D36" i="1"/>
  <c r="E36" i="1"/>
  <c r="B42" i="1"/>
  <c r="C42" i="1"/>
  <c r="D42" i="1"/>
  <c r="E42" i="1"/>
  <c r="B38" i="1"/>
  <c r="C38" i="1"/>
  <c r="D38" i="1"/>
  <c r="E38" i="1"/>
  <c r="B21" i="1"/>
  <c r="C21" i="1"/>
  <c r="D21" i="1"/>
  <c r="E21" i="1"/>
  <c r="B32" i="1"/>
  <c r="C32" i="1"/>
  <c r="D32" i="1"/>
  <c r="E32" i="1"/>
  <c r="B30" i="1"/>
  <c r="C30" i="1"/>
  <c r="D30" i="1"/>
  <c r="E30" i="1"/>
  <c r="B23" i="1"/>
  <c r="C23" i="1"/>
  <c r="D23" i="1"/>
  <c r="E23" i="1"/>
  <c r="B44" i="1"/>
  <c r="C44" i="1"/>
  <c r="D44" i="1"/>
  <c r="E44" i="1"/>
  <c r="B24" i="1"/>
  <c r="C24" i="1"/>
  <c r="D24" i="1"/>
  <c r="E24" i="1"/>
  <c r="B49" i="1"/>
  <c r="C49" i="1"/>
  <c r="D49" i="1"/>
  <c r="E49" i="1"/>
  <c r="B12" i="1"/>
  <c r="C12" i="1"/>
  <c r="D12" i="1"/>
  <c r="E12" i="1"/>
  <c r="B10" i="1"/>
  <c r="C10" i="1"/>
  <c r="D10" i="1"/>
  <c r="E10" i="1"/>
  <c r="B47" i="1"/>
  <c r="C47" i="1"/>
  <c r="D47" i="1"/>
  <c r="E47" i="1"/>
  <c r="B50" i="1"/>
  <c r="C50" i="1"/>
  <c r="D50" i="1"/>
  <c r="E50" i="1"/>
  <c r="B43" i="1"/>
  <c r="C43" i="1"/>
  <c r="D43" i="1"/>
  <c r="E43" i="1"/>
  <c r="B11" i="1"/>
  <c r="C11" i="1"/>
  <c r="D11" i="1"/>
  <c r="E11" i="1"/>
  <c r="B31" i="1"/>
  <c r="C31" i="1"/>
  <c r="D31" i="1"/>
  <c r="E31" i="1"/>
  <c r="B51" i="1"/>
  <c r="C51" i="1"/>
  <c r="D51" i="1"/>
  <c r="E51" i="1"/>
  <c r="B33" i="1"/>
  <c r="C33" i="1"/>
  <c r="D33" i="1"/>
  <c r="E33" i="1"/>
  <c r="B52" i="1"/>
  <c r="C52" i="1"/>
  <c r="D52" i="1"/>
  <c r="E52" i="1"/>
  <c r="B53" i="1"/>
  <c r="C53" i="1"/>
  <c r="D53" i="1"/>
  <c r="E53" i="1"/>
  <c r="B54" i="1"/>
  <c r="C54" i="1"/>
  <c r="D54" i="1"/>
  <c r="E54" i="1"/>
  <c r="B6" i="1"/>
  <c r="C6" i="1"/>
  <c r="D6" i="1"/>
  <c r="E6" i="1"/>
  <c r="B62" i="1"/>
  <c r="C62" i="1"/>
  <c r="D62" i="1"/>
  <c r="E62" i="1"/>
  <c r="B55" i="1"/>
  <c r="C55" i="1"/>
  <c r="D55" i="1"/>
  <c r="E55" i="1"/>
  <c r="B56" i="1"/>
  <c r="C56" i="1"/>
  <c r="D56" i="1"/>
  <c r="E56" i="1"/>
  <c r="B57" i="1"/>
  <c r="C57" i="1"/>
  <c r="D57" i="1"/>
  <c r="E57" i="1"/>
  <c r="B58" i="1"/>
  <c r="C58" i="1"/>
  <c r="D58" i="1"/>
  <c r="E58" i="1"/>
  <c r="B59" i="1"/>
  <c r="C59" i="1"/>
  <c r="D59" i="1"/>
  <c r="E59" i="1"/>
  <c r="B60" i="1"/>
  <c r="C60" i="1"/>
  <c r="D60" i="1"/>
  <c r="E60" i="1"/>
  <c r="B65" i="1"/>
  <c r="C65" i="1"/>
  <c r="D65" i="1"/>
  <c r="E65" i="1"/>
  <c r="B34" i="1"/>
  <c r="C34" i="1"/>
  <c r="D34" i="1"/>
  <c r="E34" i="1"/>
  <c r="B39" i="1"/>
  <c r="C39" i="1"/>
  <c r="D39" i="1"/>
  <c r="E39" i="1"/>
  <c r="B9" i="1"/>
  <c r="C9" i="1"/>
  <c r="D9" i="1"/>
  <c r="E9" i="1"/>
  <c r="B48" i="1"/>
  <c r="C48" i="1"/>
  <c r="D48" i="1"/>
  <c r="E48" i="1"/>
  <c r="B7" i="1"/>
  <c r="C7" i="1"/>
  <c r="D7" i="1"/>
  <c r="E7" i="1"/>
  <c r="B41" i="1"/>
  <c r="C41" i="1"/>
  <c r="D41" i="1"/>
  <c r="E41" i="1"/>
  <c r="B3" i="1"/>
  <c r="C3" i="1"/>
  <c r="D3" i="1"/>
  <c r="E3" i="1"/>
  <c r="B4" i="1"/>
  <c r="C4" i="1"/>
  <c r="D4" i="1"/>
  <c r="E4" i="1"/>
  <c r="B8" i="1"/>
  <c r="C8" i="1"/>
  <c r="D8" i="1"/>
  <c r="E8" i="1"/>
  <c r="B40" i="1"/>
  <c r="C40" i="1"/>
  <c r="D40" i="1"/>
  <c r="E40" i="1"/>
  <c r="B46" i="1"/>
  <c r="C46" i="1"/>
  <c r="D46" i="1"/>
  <c r="E46" i="1"/>
  <c r="B5" i="1"/>
  <c r="C5" i="1"/>
  <c r="D5" i="1"/>
  <c r="E5" i="1"/>
  <c r="B67" i="1"/>
  <c r="C67" i="1"/>
  <c r="D67" i="1"/>
  <c r="E67" i="1"/>
  <c r="E13" i="1"/>
  <c r="D13" i="1"/>
  <c r="C13" i="1"/>
  <c r="B13" i="1"/>
</calcChain>
</file>

<file path=xl/sharedStrings.xml><?xml version="1.0" encoding="utf-8"?>
<sst xmlns="http://schemas.openxmlformats.org/spreadsheetml/2006/main" count="89" uniqueCount="85">
  <si>
    <t>Rutronik article</t>
  </si>
  <si>
    <t>Matchcode</t>
  </si>
  <si>
    <t>Description</t>
  </si>
  <si>
    <t>Supplier Article Number</t>
  </si>
  <si>
    <t>Manufacturer</t>
  </si>
  <si>
    <t>Stock Qty</t>
  </si>
  <si>
    <t>儒卓力产品型号</t>
  </si>
  <si>
    <t>供应商型号</t>
  </si>
  <si>
    <t>产品概述</t>
  </si>
  <si>
    <t>供应商产品型号</t>
  </si>
  <si>
    <t>供应商</t>
  </si>
  <si>
    <t>库存数量</t>
  </si>
  <si>
    <t>TMOS1088</t>
  </si>
  <si>
    <t>ICMCU26065</t>
  </si>
  <si>
    <t>TMOSP12123</t>
  </si>
  <si>
    <t>IGBT2834</t>
  </si>
  <si>
    <t>KFO11583</t>
  </si>
  <si>
    <t>KTA8624</t>
  </si>
  <si>
    <t>TMOS6770</t>
  </si>
  <si>
    <t>KTA9049</t>
  </si>
  <si>
    <t>TMOSP9837</t>
  </si>
  <si>
    <t>ICPWM8872</t>
  </si>
  <si>
    <t>TMOS6607</t>
  </si>
  <si>
    <t>SOUND1338</t>
  </si>
  <si>
    <t>WVDR3744</t>
  </si>
  <si>
    <t>DTRL12925</t>
  </si>
  <si>
    <t>DSKY5823</t>
  </si>
  <si>
    <t>RFMCU1486</t>
  </si>
  <si>
    <t>IGBT1981</t>
  </si>
  <si>
    <t>KEL22729</t>
  </si>
  <si>
    <t>TMOS3248</t>
  </si>
  <si>
    <t>KTA7120</t>
  </si>
  <si>
    <t>DSKY5441</t>
  </si>
  <si>
    <t>IND18028</t>
  </si>
  <si>
    <t>TMOS1940</t>
  </si>
  <si>
    <t>DSKY5446</t>
  </si>
  <si>
    <t>TMOS2270</t>
  </si>
  <si>
    <t>DSKYS4887</t>
  </si>
  <si>
    <t>STPROM1039</t>
  </si>
  <si>
    <t>TMOSP12121</t>
  </si>
  <si>
    <t>TOOL4550</t>
  </si>
  <si>
    <t>WVDR3269</t>
  </si>
  <si>
    <t>WPR10627</t>
  </si>
  <si>
    <t>TMOS6387</t>
  </si>
  <si>
    <t>TMOS6293</t>
  </si>
  <si>
    <t>LED11555</t>
  </si>
  <si>
    <t>KTA7270</t>
  </si>
  <si>
    <t>WPR10630</t>
  </si>
  <si>
    <t>KTA9299</t>
  </si>
  <si>
    <t>WPR10626</t>
  </si>
  <si>
    <t>WPR10629</t>
  </si>
  <si>
    <t>WPR10625</t>
  </si>
  <si>
    <t>WRC56800</t>
  </si>
  <si>
    <t>WSR4136</t>
  </si>
  <si>
    <t>WRC56085</t>
  </si>
  <si>
    <t>LED25014</t>
  </si>
  <si>
    <t>WPR10624</t>
  </si>
  <si>
    <t>WPR10631</t>
  </si>
  <si>
    <t>WPR10623</t>
  </si>
  <si>
    <t>WPR10628</t>
  </si>
  <si>
    <t>WPR10632</t>
  </si>
  <si>
    <t>WRC37800</t>
  </si>
  <si>
    <t>KTA9198</t>
  </si>
  <si>
    <t>LEDATV2436</t>
  </si>
  <si>
    <t>ICFPGA1146</t>
  </si>
  <si>
    <t>GSM2255</t>
  </si>
  <si>
    <t>TDSTD7621</t>
  </si>
  <si>
    <t>KEL18119</t>
  </si>
  <si>
    <t>WPR8838</t>
  </si>
  <si>
    <t>WME10867</t>
  </si>
  <si>
    <t>WME10971</t>
  </si>
  <si>
    <t>DSKYS6192</t>
  </si>
  <si>
    <t>LEDATV2503</t>
  </si>
  <si>
    <t>KEL14024</t>
  </si>
  <si>
    <t>WME10975</t>
  </si>
  <si>
    <t>WRC60227</t>
  </si>
  <si>
    <t>KKK24696</t>
  </si>
  <si>
    <t>MURATA</t>
  </si>
  <si>
    <t>KC1,0N0805X7R100KAECQSTCUOM</t>
  </si>
  <si>
    <t>CL21B102KC6WPNC</t>
  </si>
  <si>
    <t>PKLCS 4,0kHZ 12MM SMD 1,5V </t>
  </si>
  <si>
    <t>Infineon</t>
  </si>
  <si>
    <t>Samsung</t>
  </si>
  <si>
    <t>Vishay</t>
  </si>
  <si>
    <t>Yageo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</si>
</sst>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3" x14ac:knownFonts="1">
    <font>
      <sz val="11"/>
      <color theme="1"/>
      <name val="Aptos Narrow"/>
      <family val="2"/>
      <scheme val="minor"/>
    </font>
    <font>
      <b/>
      <sz val="9"/>
      <name val="Times New Roman"/>
      <family val="1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a017\AppData\Local\Microsoft\Windows\INetCache\Content.Outlook\QQLGA378\July2025%20IAS.xlsx" TargetMode="External"/><Relationship Id="rId1" Type="http://schemas.openxmlformats.org/officeDocument/2006/relationships/externalLinkPath" Target="/Users/cha017/AppData/Local/Microsoft/Windows/INetCache/Content.Outlook/QQLGA378/July2025%20IA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Anna\Temp%20desktop%202023%20Sep%207\Marketing%20General\Marcom\My%20Marcom\IAS%20promotion\2025\IAS%20list%202025-7-8.xlsx" TargetMode="External"/><Relationship Id="rId1" Type="http://schemas.openxmlformats.org/officeDocument/2006/relationships/externalLinkPath" Target="IAS%20list%202025-7-8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a017\Downloads\rutronik_massquotation_214730_20250805034413%20(1).xlsx" TargetMode="External"/><Relationship Id="rId1" Type="http://schemas.openxmlformats.org/officeDocument/2006/relationships/externalLinkPath" Target="/Users/cha017/Downloads/rutronik_massquotation_214730_2025080503441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uly IAS &gt;6months details"/>
      <sheetName val="July IAS&gt;3 months details"/>
    </sheetNames>
    <sheetDataSet>
      <sheetData sheetId="0">
        <row r="1">
          <cell r="K1" t="str">
            <v>$USD</v>
          </cell>
          <cell r="L1">
            <v>341237.23451282078</v>
          </cell>
        </row>
        <row r="2">
          <cell r="A2" t="str">
            <v>Articles</v>
          </cell>
          <cell r="B2" t="str">
            <v>Top20 IAS</v>
          </cell>
          <cell r="C2" t="str">
            <v>new add</v>
          </cell>
          <cell r="D2" t="str">
            <v>MPN</v>
          </cell>
          <cell r="E2" t="str">
            <v>MC</v>
          </cell>
          <cell r="F2" t="str">
            <v>Producer</v>
          </cell>
          <cell r="G2" t="str">
            <v>Stock QTY(31/July,2025)</v>
          </cell>
          <cell r="H2" t="str">
            <v>goods in last 6M</v>
          </cell>
          <cell r="I2" t="str">
            <v>reservation qty in next 3M</v>
          </cell>
          <cell r="J2" t="str">
            <v>IAS Grp</v>
          </cell>
          <cell r="K2" t="str">
            <v>Depreciation</v>
          </cell>
          <cell r="L2" t="str">
            <v>Value/USD</v>
          </cell>
          <cell r="M2" t="str">
            <v>USD /ea</v>
          </cell>
          <cell r="N2" t="str">
            <v>GRD</v>
          </cell>
          <cell r="O2" t="str">
            <v xml:space="preserve">Customer name </v>
          </cell>
          <cell r="P2" t="str">
            <v>FSE</v>
          </cell>
          <cell r="Q2" t="str">
            <v>Owner</v>
          </cell>
          <cell r="R2" t="str">
            <v>Action item</v>
          </cell>
          <cell r="S2" t="str">
            <v xml:space="preserve">Comment </v>
          </cell>
        </row>
        <row r="3">
          <cell r="A3" t="str">
            <v>TMOS1088</v>
          </cell>
          <cell r="B3">
            <v>1</v>
          </cell>
          <cell r="C3" t="str">
            <v>partial reduce</v>
          </cell>
          <cell r="D3" t="str">
            <v>SP001295030</v>
          </cell>
          <cell r="E3" t="str">
            <v>BSC040N10NS5</v>
          </cell>
          <cell r="F3" t="str">
            <v>Infineon,Singapore</v>
          </cell>
          <cell r="G3">
            <v>130000</v>
          </cell>
          <cell r="H3">
            <v>0</v>
          </cell>
          <cell r="I3">
            <v>15000</v>
          </cell>
          <cell r="J3">
            <v>7</v>
          </cell>
          <cell r="K3">
            <v>1</v>
          </cell>
          <cell r="L3">
            <v>59570</v>
          </cell>
          <cell r="M3">
            <v>0.51800000000000002</v>
          </cell>
          <cell r="N3" t="str">
            <v>-</v>
          </cell>
          <cell r="O3" t="str">
            <v xml:space="preserve">IFX package deal </v>
          </cell>
          <cell r="P3" t="str">
            <v>-</v>
          </cell>
          <cell r="Q3" t="str">
            <v>Tommy Xie</v>
          </cell>
        </row>
        <row r="4">
          <cell r="A4" t="str">
            <v>ICMCU26065</v>
          </cell>
          <cell r="B4">
            <v>2</v>
          </cell>
          <cell r="C4" t="str">
            <v>Jun</v>
          </cell>
          <cell r="D4" t="str">
            <v>SP005351247</v>
          </cell>
          <cell r="E4" t="str">
            <v>SAKTC387QP160F300S AE</v>
          </cell>
          <cell r="F4" t="str">
            <v>Infineon,Singapore</v>
          </cell>
          <cell r="G4">
            <v>2000</v>
          </cell>
          <cell r="H4">
            <v>0</v>
          </cell>
          <cell r="I4">
            <v>0</v>
          </cell>
          <cell r="J4">
            <v>1</v>
          </cell>
          <cell r="K4">
            <v>1</v>
          </cell>
          <cell r="L4">
            <v>52056.717948717946</v>
          </cell>
          <cell r="M4">
            <v>26.028358974358973</v>
          </cell>
          <cell r="N4" t="str">
            <v>Jun,23</v>
          </cell>
          <cell r="O4" t="str">
            <v xml:space="preserve">IFX package deal </v>
          </cell>
          <cell r="P4" t="str">
            <v>-</v>
          </cell>
          <cell r="Q4" t="str">
            <v>Tommy Xie</v>
          </cell>
        </row>
        <row r="5">
          <cell r="A5" t="str">
            <v>TMOSP12123</v>
          </cell>
          <cell r="B5">
            <v>3</v>
          </cell>
          <cell r="C5" t="str">
            <v>Jun</v>
          </cell>
          <cell r="D5" t="str">
            <v>SP001565910</v>
          </cell>
          <cell r="E5" t="str">
            <v>IRFB4229PBF</v>
          </cell>
          <cell r="F5" t="str">
            <v>Infineon,Singapore</v>
          </cell>
          <cell r="G5">
            <v>65000</v>
          </cell>
          <cell r="H5">
            <v>0</v>
          </cell>
          <cell r="I5">
            <v>21000</v>
          </cell>
          <cell r="J5">
            <v>7</v>
          </cell>
          <cell r="K5">
            <v>1</v>
          </cell>
          <cell r="L5">
            <v>31476.923076923078</v>
          </cell>
          <cell r="M5">
            <v>0.7153846153846154</v>
          </cell>
          <cell r="N5" t="str">
            <v>Sep,24</v>
          </cell>
          <cell r="O5" t="str">
            <v xml:space="preserve">IFX package deal </v>
          </cell>
          <cell r="P5" t="str">
            <v>-</v>
          </cell>
          <cell r="Q5" t="str">
            <v>Tommy Xie</v>
          </cell>
        </row>
        <row r="6">
          <cell r="A6" t="str">
            <v>IGBT2834</v>
          </cell>
          <cell r="B6">
            <v>4</v>
          </cell>
          <cell r="C6" t="str">
            <v>partial reduce</v>
          </cell>
          <cell r="D6" t="str">
            <v>SP005348294</v>
          </cell>
          <cell r="E6" t="str">
            <v>IKW75N65ET7</v>
          </cell>
          <cell r="F6" t="str">
            <v>Infineon,Singapore</v>
          </cell>
          <cell r="G6">
            <v>9600</v>
          </cell>
          <cell r="H6">
            <v>0</v>
          </cell>
          <cell r="I6">
            <v>0</v>
          </cell>
          <cell r="J6">
            <v>1</v>
          </cell>
          <cell r="K6">
            <v>1</v>
          </cell>
          <cell r="L6">
            <v>20535.876923076925</v>
          </cell>
          <cell r="M6">
            <v>2.1391538461538464</v>
          </cell>
          <cell r="N6" t="str">
            <v>Mar,24</v>
          </cell>
          <cell r="O6" t="str">
            <v xml:space="preserve">IFX package deal </v>
          </cell>
          <cell r="P6" t="str">
            <v>-</v>
          </cell>
          <cell r="Q6" t="str">
            <v>Tommy Xie</v>
          </cell>
        </row>
        <row r="7">
          <cell r="A7" t="str">
            <v>KFO11583</v>
          </cell>
          <cell r="B7">
            <v>5</v>
          </cell>
          <cell r="C7" t="str">
            <v>Jun</v>
          </cell>
          <cell r="D7" t="str">
            <v>DCP4N047006ID4KSC9</v>
          </cell>
          <cell r="E7" t="str">
            <v>FP7,0U27,5900V10%</v>
          </cell>
          <cell r="F7" t="str">
            <v>WIMA</v>
          </cell>
          <cell r="G7">
            <v>10692</v>
          </cell>
          <cell r="H7">
            <v>0</v>
          </cell>
          <cell r="I7">
            <v>0</v>
          </cell>
          <cell r="J7">
            <v>1</v>
          </cell>
          <cell r="K7">
            <v>1</v>
          </cell>
          <cell r="L7">
            <v>19795.826769230771</v>
          </cell>
          <cell r="M7">
            <v>1.8514615384615385</v>
          </cell>
          <cell r="N7" t="str">
            <v>Aug,23</v>
          </cell>
          <cell r="O7" t="str">
            <v>Itech</v>
          </cell>
          <cell r="P7" t="str">
            <v>Steve Yang</v>
          </cell>
          <cell r="Q7" t="str">
            <v>Tony Luo</v>
          </cell>
        </row>
        <row r="8">
          <cell r="A8" t="str">
            <v>KTA8624</v>
          </cell>
          <cell r="B8">
            <v>6</v>
          </cell>
          <cell r="C8" t="str">
            <v>Jun</v>
          </cell>
          <cell r="D8" t="str">
            <v>TAJD106M035RNJ</v>
          </cell>
          <cell r="E8" t="str">
            <v>TC10U35VD</v>
          </cell>
          <cell r="F8" t="str">
            <v>KAP,South China</v>
          </cell>
          <cell r="G8">
            <v>100000</v>
          </cell>
          <cell r="H8">
            <v>0</v>
          </cell>
          <cell r="I8">
            <v>0</v>
          </cell>
          <cell r="J8">
            <v>1</v>
          </cell>
          <cell r="K8">
            <v>1</v>
          </cell>
          <cell r="L8">
            <v>19729.48717948718</v>
          </cell>
          <cell r="M8">
            <v>0.19729487179487179</v>
          </cell>
          <cell r="N8" t="str">
            <v>Jan-Mar,24</v>
          </cell>
          <cell r="O8" t="str">
            <v>KAVX VPA deal</v>
          </cell>
          <cell r="P8" t="str">
            <v>-</v>
          </cell>
          <cell r="Q8" t="str">
            <v>Cherry Chen</v>
          </cell>
        </row>
        <row r="9">
          <cell r="A9" t="str">
            <v>TMOS6770</v>
          </cell>
          <cell r="B9">
            <v>7</v>
          </cell>
          <cell r="C9" t="str">
            <v>Jun</v>
          </cell>
          <cell r="D9" t="str">
            <v>SP005448293</v>
          </cell>
          <cell r="E9" t="str">
            <v>IMZA120R020M1H</v>
          </cell>
          <cell r="F9" t="str">
            <v>Infineon,Singapore</v>
          </cell>
          <cell r="G9">
            <v>1200</v>
          </cell>
          <cell r="H9">
            <v>0</v>
          </cell>
          <cell r="I9">
            <v>0</v>
          </cell>
          <cell r="J9">
            <v>1</v>
          </cell>
          <cell r="K9">
            <v>1</v>
          </cell>
          <cell r="L9">
            <v>12399.369230769231</v>
          </cell>
          <cell r="M9">
            <v>10.332807692307693</v>
          </cell>
          <cell r="N9" t="str">
            <v>Mar,24</v>
          </cell>
          <cell r="O9" t="str">
            <v xml:space="preserve">IFX package deal </v>
          </cell>
          <cell r="P9" t="str">
            <v>-</v>
          </cell>
          <cell r="Q9" t="str">
            <v>Tommy Xie</v>
          </cell>
        </row>
        <row r="10">
          <cell r="A10" t="str">
            <v>KTA9049</v>
          </cell>
          <cell r="B10">
            <v>8</v>
          </cell>
          <cell r="C10" t="str">
            <v>Jun</v>
          </cell>
          <cell r="D10" t="str">
            <v>TAJC476M016RNJ</v>
          </cell>
          <cell r="E10" t="str">
            <v>TC47U16VC</v>
          </cell>
          <cell r="F10" t="str">
            <v>KAP,South China</v>
          </cell>
          <cell r="G10">
            <v>100000</v>
          </cell>
          <cell r="H10">
            <v>0</v>
          </cell>
          <cell r="I10">
            <v>0</v>
          </cell>
          <cell r="J10">
            <v>1</v>
          </cell>
          <cell r="K10">
            <v>1</v>
          </cell>
          <cell r="L10">
            <v>11560.25641025641</v>
          </cell>
          <cell r="M10">
            <v>0.1156025641025641</v>
          </cell>
          <cell r="N10" t="str">
            <v>Jan-Mar,24</v>
          </cell>
          <cell r="O10" t="str">
            <v>KAVX VPA deal</v>
          </cell>
          <cell r="P10" t="str">
            <v>-</v>
          </cell>
          <cell r="Q10" t="str">
            <v>Cherry Chen</v>
          </cell>
        </row>
        <row r="11">
          <cell r="A11" t="str">
            <v>TMOSP9837</v>
          </cell>
          <cell r="B11">
            <v>9</v>
          </cell>
          <cell r="C11" t="str">
            <v>Jun</v>
          </cell>
          <cell r="D11" t="str">
            <v>SP000297356</v>
          </cell>
          <cell r="E11" t="str">
            <v>IPI60R099CP</v>
          </cell>
          <cell r="F11" t="str">
            <v>Infineon,Singapore</v>
          </cell>
          <cell r="G11">
            <v>4000</v>
          </cell>
          <cell r="H11">
            <v>0</v>
          </cell>
          <cell r="I11">
            <v>0</v>
          </cell>
          <cell r="J11">
            <v>1</v>
          </cell>
          <cell r="K11">
            <v>1</v>
          </cell>
          <cell r="L11">
            <v>10037.74358974359</v>
          </cell>
          <cell r="M11">
            <v>2.5094358974358975</v>
          </cell>
          <cell r="N11" t="str">
            <v>Aug,24</v>
          </cell>
          <cell r="O11" t="str">
            <v xml:space="preserve">IFX package deal </v>
          </cell>
          <cell r="P11" t="str">
            <v>-</v>
          </cell>
          <cell r="Q11" t="str">
            <v>Tommy Xie</v>
          </cell>
        </row>
        <row r="12">
          <cell r="A12" t="str">
            <v>ICPWM8872</v>
          </cell>
          <cell r="B12">
            <v>10</v>
          </cell>
          <cell r="C12" t="str">
            <v>Jun</v>
          </cell>
          <cell r="D12" t="str">
            <v>SP001657934</v>
          </cell>
          <cell r="E12" t="str">
            <v>TLF35584QVVS1</v>
          </cell>
          <cell r="F12" t="str">
            <v>Infineon,Singapore</v>
          </cell>
          <cell r="G12">
            <v>2500</v>
          </cell>
          <cell r="H12">
            <v>0</v>
          </cell>
          <cell r="I12">
            <v>0</v>
          </cell>
          <cell r="J12">
            <v>1</v>
          </cell>
          <cell r="K12">
            <v>1</v>
          </cell>
          <cell r="L12">
            <v>7180.6089743589755</v>
          </cell>
          <cell r="M12">
            <v>2.8722435897435901</v>
          </cell>
          <cell r="N12" t="str">
            <v>Aug,23</v>
          </cell>
          <cell r="O12" t="str">
            <v xml:space="preserve">IFX package deal </v>
          </cell>
          <cell r="P12" t="str">
            <v>-</v>
          </cell>
          <cell r="Q12" t="str">
            <v>Tommy Xie</v>
          </cell>
        </row>
        <row r="13">
          <cell r="A13" t="str">
            <v>TMOS6607</v>
          </cell>
          <cell r="B13">
            <v>11</v>
          </cell>
          <cell r="C13" t="str">
            <v>Jun</v>
          </cell>
          <cell r="D13" t="str">
            <v>SP005425989</v>
          </cell>
          <cell r="E13" t="str">
            <v>IMZA120R040M1H</v>
          </cell>
          <cell r="F13" t="str">
            <v>Infineon,Singapore</v>
          </cell>
          <cell r="G13">
            <v>1200</v>
          </cell>
          <cell r="H13">
            <v>0</v>
          </cell>
          <cell r="I13">
            <v>0</v>
          </cell>
          <cell r="J13">
            <v>1</v>
          </cell>
          <cell r="K13">
            <v>1</v>
          </cell>
          <cell r="L13">
            <v>6755.876923076923</v>
          </cell>
          <cell r="M13">
            <v>5.6298974358974361</v>
          </cell>
          <cell r="N13" t="str">
            <v>Aug,23-Mar,24</v>
          </cell>
          <cell r="O13" t="str">
            <v xml:space="preserve">IFX package deal </v>
          </cell>
          <cell r="P13" t="str">
            <v>-</v>
          </cell>
          <cell r="Q13" t="str">
            <v>Tommy Xie</v>
          </cell>
        </row>
        <row r="14">
          <cell r="A14" t="str">
            <v>SOUND1338</v>
          </cell>
          <cell r="B14">
            <v>12</v>
          </cell>
          <cell r="C14" t="str">
            <v>New add</v>
          </cell>
          <cell r="D14" t="str">
            <v>PKLCS1212E4004R1</v>
          </cell>
          <cell r="E14" t="str">
            <v>SIGC4,0KO</v>
          </cell>
          <cell r="F14" t="str">
            <v>MURATA</v>
          </cell>
          <cell r="G14">
            <v>50000</v>
          </cell>
          <cell r="H14">
            <v>0</v>
          </cell>
          <cell r="I14">
            <v>0</v>
          </cell>
          <cell r="J14">
            <v>7</v>
          </cell>
          <cell r="K14">
            <v>1</v>
          </cell>
          <cell r="L14">
            <v>6617.9487179487187</v>
          </cell>
          <cell r="M14">
            <v>0.13235897435897437</v>
          </cell>
          <cell r="N14" t="str">
            <v>Jan,25</v>
          </cell>
          <cell r="O14" t="str">
            <v>EGO</v>
          </cell>
          <cell r="P14" t="str">
            <v>Yangxu</v>
          </cell>
          <cell r="Q14" t="str">
            <v>Tony Luo</v>
          </cell>
        </row>
        <row r="15">
          <cell r="A15" t="str">
            <v>WVDR3744</v>
          </cell>
          <cell r="B15">
            <v>13</v>
          </cell>
          <cell r="C15" t="str">
            <v>partial reduce</v>
          </cell>
          <cell r="D15" t="str">
            <v>VCAC060317X330MRP</v>
          </cell>
          <cell r="E15" t="str">
            <v>VC17V0603</v>
          </cell>
          <cell r="F15" t="str">
            <v>KYOCERA AVX,UK</v>
          </cell>
          <cell r="G15">
            <v>460000</v>
          </cell>
          <cell r="H15">
            <v>0</v>
          </cell>
          <cell r="I15">
            <v>72000</v>
          </cell>
          <cell r="J15">
            <v>7</v>
          </cell>
          <cell r="K15">
            <v>1</v>
          </cell>
          <cell r="L15">
            <v>6596.0000000000009</v>
          </cell>
          <cell r="M15">
            <v>1.7000000000000001E-2</v>
          </cell>
          <cell r="N15" t="str">
            <v>Nov,24</v>
          </cell>
          <cell r="O15" t="str">
            <v>MARELLI</v>
          </cell>
          <cell r="P15" t="str">
            <v>Fraccaro, Mirko</v>
          </cell>
          <cell r="Q15" t="str">
            <v>Antonioli,Andrea</v>
          </cell>
        </row>
        <row r="16">
          <cell r="A16" t="str">
            <v>DTRL12925</v>
          </cell>
          <cell r="B16">
            <v>14</v>
          </cell>
          <cell r="C16" t="str">
            <v>Jun</v>
          </cell>
          <cell r="D16" t="str">
            <v>5.0SMDJ30CAS</v>
          </cell>
          <cell r="E16" t="str">
            <v>5.0SMDJ30CAS</v>
          </cell>
          <cell r="F16" t="str">
            <v>Littelfuse,Singapore</v>
          </cell>
          <cell r="G16">
            <v>27000</v>
          </cell>
          <cell r="H16">
            <v>0</v>
          </cell>
          <cell r="I16">
            <v>0</v>
          </cell>
          <cell r="J16">
            <v>1</v>
          </cell>
          <cell r="K16">
            <v>1</v>
          </cell>
          <cell r="L16">
            <v>5832.0000000000009</v>
          </cell>
          <cell r="M16">
            <v>0.21600000000000003</v>
          </cell>
          <cell r="N16" t="str">
            <v>Apr,23</v>
          </cell>
          <cell r="O16" t="str">
            <v>Kaifa</v>
          </cell>
          <cell r="P16" t="str">
            <v>Jason Deng</v>
          </cell>
          <cell r="Q16" t="str">
            <v>Jason Deng</v>
          </cell>
        </row>
        <row r="17">
          <cell r="A17" t="str">
            <v>DSKY5823</v>
          </cell>
          <cell r="B17">
            <v>15</v>
          </cell>
          <cell r="C17" t="str">
            <v>Jun</v>
          </cell>
          <cell r="D17" t="str">
            <v>RB520S40_R1_00001</v>
          </cell>
          <cell r="E17" t="str">
            <v>RB520S40</v>
          </cell>
          <cell r="F17" t="str">
            <v>Panjit,HK</v>
          </cell>
          <cell r="G17">
            <v>700000</v>
          </cell>
          <cell r="H17">
            <v>0</v>
          </cell>
          <cell r="I17">
            <v>0</v>
          </cell>
          <cell r="J17">
            <v>1</v>
          </cell>
          <cell r="K17">
            <v>1</v>
          </cell>
          <cell r="L17">
            <v>5743.5897435897432</v>
          </cell>
          <cell r="M17">
            <v>8.2051282051282051E-3</v>
          </cell>
          <cell r="N17" t="str">
            <v>Jan,22</v>
          </cell>
          <cell r="O17" t="str">
            <v>MAMMOTHTEK</v>
          </cell>
          <cell r="P17" t="str">
            <v>Crystal zhu</v>
          </cell>
          <cell r="Q17" t="str">
            <v>Felix Li</v>
          </cell>
        </row>
        <row r="18">
          <cell r="A18" t="str">
            <v>RFMCU1486</v>
          </cell>
          <cell r="B18">
            <v>16</v>
          </cell>
          <cell r="C18" t="str">
            <v>partial reduce</v>
          </cell>
          <cell r="D18" t="str">
            <v>NRF52840CKAAR7</v>
          </cell>
          <cell r="E18" t="str">
            <v>NRF52840CKAAR7DX0</v>
          </cell>
          <cell r="F18" t="str">
            <v>Nordic,Singapore</v>
          </cell>
          <cell r="G18">
            <v>3000</v>
          </cell>
          <cell r="H18">
            <v>0</v>
          </cell>
          <cell r="I18">
            <v>0</v>
          </cell>
          <cell r="J18">
            <v>6</v>
          </cell>
          <cell r="K18">
            <v>0.75</v>
          </cell>
          <cell r="L18">
            <v>5733.9519230769229</v>
          </cell>
          <cell r="M18">
            <v>2.5484230769230769</v>
          </cell>
          <cell r="N18" t="str">
            <v>Nov-Dec,24</v>
          </cell>
          <cell r="O18" t="str">
            <v>-</v>
          </cell>
          <cell r="P18" t="str">
            <v>-</v>
          </cell>
          <cell r="Q18" t="str">
            <v>HongLan</v>
          </cell>
        </row>
        <row r="19">
          <cell r="A19" t="str">
            <v>IGBT1981</v>
          </cell>
          <cell r="B19">
            <v>17</v>
          </cell>
          <cell r="C19" t="str">
            <v>partial reduce</v>
          </cell>
          <cell r="D19" t="str">
            <v>SP001319684</v>
          </cell>
          <cell r="E19" t="str">
            <v>IKW75N65ES5</v>
          </cell>
          <cell r="F19" t="str">
            <v>Infineon,Singapore</v>
          </cell>
          <cell r="G19">
            <v>2400</v>
          </cell>
          <cell r="H19">
            <v>0</v>
          </cell>
          <cell r="I19">
            <v>0</v>
          </cell>
          <cell r="J19">
            <v>1</v>
          </cell>
          <cell r="K19">
            <v>1</v>
          </cell>
          <cell r="L19">
            <v>4974.6461538461544</v>
          </cell>
          <cell r="M19">
            <v>2.0727692307692309</v>
          </cell>
          <cell r="N19" t="str">
            <v>Feb,24</v>
          </cell>
          <cell r="O19" t="str">
            <v xml:space="preserve">IFX package deal </v>
          </cell>
          <cell r="P19" t="str">
            <v>-</v>
          </cell>
          <cell r="Q19" t="str">
            <v>Tommy Xie</v>
          </cell>
        </row>
        <row r="20">
          <cell r="A20" t="str">
            <v>KEL22729</v>
          </cell>
          <cell r="B20">
            <v>18</v>
          </cell>
          <cell r="C20" t="str">
            <v>Jun</v>
          </cell>
          <cell r="D20" t="str">
            <v>A768MS128M1CLAE015</v>
          </cell>
          <cell r="E20" t="str">
            <v>HSPC1200U16V</v>
          </cell>
          <cell r="F20" t="str">
            <v>Kemet,Singapore</v>
          </cell>
          <cell r="G20">
            <v>29600</v>
          </cell>
          <cell r="H20">
            <v>0</v>
          </cell>
          <cell r="I20">
            <v>0</v>
          </cell>
          <cell r="J20">
            <v>1</v>
          </cell>
          <cell r="K20">
            <v>1</v>
          </cell>
          <cell r="L20">
            <v>4484.3999999999996</v>
          </cell>
          <cell r="M20">
            <v>0.1515</v>
          </cell>
          <cell r="N20" t="str">
            <v>Mar-Sep,22</v>
          </cell>
          <cell r="O20" t="str">
            <v>MAMMOTHTEK</v>
          </cell>
          <cell r="P20" t="str">
            <v>Crystal zhu</v>
          </cell>
          <cell r="Q20" t="str">
            <v>Felix Li</v>
          </cell>
        </row>
        <row r="21">
          <cell r="A21" t="str">
            <v>TMOS3248</v>
          </cell>
          <cell r="B21">
            <v>19</v>
          </cell>
          <cell r="C21" t="str">
            <v>New add</v>
          </cell>
          <cell r="D21" t="str">
            <v>SP002548896</v>
          </cell>
          <cell r="E21" t="str">
            <v>IPW90R120C3</v>
          </cell>
          <cell r="F21" t="str">
            <v>Infineon,Singapore</v>
          </cell>
          <cell r="G21">
            <v>840</v>
          </cell>
          <cell r="H21">
            <v>0</v>
          </cell>
          <cell r="I21">
            <v>0</v>
          </cell>
          <cell r="J21">
            <v>7</v>
          </cell>
          <cell r="K21">
            <v>1</v>
          </cell>
          <cell r="L21">
            <v>4465.2676923076924</v>
          </cell>
          <cell r="M21">
            <v>5.3157948717948722</v>
          </cell>
          <cell r="N21" t="str">
            <v>Oct,24</v>
          </cell>
          <cell r="O21" t="str">
            <v>-</v>
          </cell>
          <cell r="P21" t="str">
            <v>-</v>
          </cell>
          <cell r="Q21" t="str">
            <v>Tommy Xie</v>
          </cell>
        </row>
        <row r="22">
          <cell r="A22" t="str">
            <v>KTA7120</v>
          </cell>
          <cell r="B22">
            <v>20</v>
          </cell>
          <cell r="C22" t="str">
            <v>partial reduce</v>
          </cell>
          <cell r="D22" t="str">
            <v>TAJA475K025RNJ</v>
          </cell>
          <cell r="E22" t="str">
            <v>TC4,7U25VA</v>
          </cell>
          <cell r="F22" t="str">
            <v>KAP,South China</v>
          </cell>
          <cell r="G22">
            <v>138000</v>
          </cell>
          <cell r="H22">
            <v>0</v>
          </cell>
          <cell r="I22">
            <v>30000</v>
          </cell>
          <cell r="J22">
            <v>7</v>
          </cell>
          <cell r="K22">
            <v>1</v>
          </cell>
          <cell r="L22">
            <v>4459.8461538461543</v>
          </cell>
          <cell r="M22">
            <v>4.1294871794871797E-2</v>
          </cell>
          <cell r="N22" t="str">
            <v>Dec,23-Mar,24</v>
          </cell>
          <cell r="O22" t="str">
            <v>KAVX VPA deal/Rocom</v>
          </cell>
          <cell r="P22" t="str">
            <v>Fenny</v>
          </cell>
          <cell r="Q22" t="str">
            <v>Cherry/Felix</v>
          </cell>
        </row>
        <row r="23">
          <cell r="A23" t="str">
            <v>DSKY5441</v>
          </cell>
          <cell r="B23">
            <v>21</v>
          </cell>
          <cell r="C23" t="str">
            <v>Jun</v>
          </cell>
          <cell r="D23" t="str">
            <v>SP001687170</v>
          </cell>
          <cell r="E23" t="str">
            <v>IDWD40G120C5</v>
          </cell>
          <cell r="F23" t="str">
            <v>Infineon,Singapore</v>
          </cell>
          <cell r="G23">
            <v>720</v>
          </cell>
          <cell r="H23">
            <v>0</v>
          </cell>
          <cell r="I23">
            <v>0</v>
          </cell>
          <cell r="J23">
            <v>7</v>
          </cell>
          <cell r="K23">
            <v>1</v>
          </cell>
          <cell r="L23">
            <v>4262.4276923076923</v>
          </cell>
          <cell r="M23">
            <v>5.9200384615384616</v>
          </cell>
          <cell r="N23" t="str">
            <v>Feb,24</v>
          </cell>
          <cell r="O23" t="str">
            <v xml:space="preserve">IFX package deal </v>
          </cell>
          <cell r="P23" t="str">
            <v>-</v>
          </cell>
          <cell r="Q23" t="str">
            <v>Tommy Xie</v>
          </cell>
        </row>
        <row r="24">
          <cell r="A24" t="str">
            <v>IND18028</v>
          </cell>
          <cell r="B24">
            <v>22</v>
          </cell>
          <cell r="C24" t="str">
            <v>Jun</v>
          </cell>
          <cell r="D24" t="str">
            <v>PE1812ACC110STS</v>
          </cell>
          <cell r="E24" t="str">
            <v>INDK2X11U1812</v>
          </cell>
          <cell r="F24" t="str">
            <v>Pulse,Singapore</v>
          </cell>
          <cell r="G24">
            <v>19000</v>
          </cell>
          <cell r="H24">
            <v>0</v>
          </cell>
          <cell r="I24">
            <v>0</v>
          </cell>
          <cell r="J24">
            <v>1</v>
          </cell>
          <cell r="K24">
            <v>1</v>
          </cell>
          <cell r="L24">
            <v>3771.9871794871792</v>
          </cell>
          <cell r="M24">
            <v>0.19852564102564102</v>
          </cell>
          <cell r="N24" t="str">
            <v>July,24?</v>
          </cell>
          <cell r="O24" t="str">
            <v>Kaifa</v>
          </cell>
          <cell r="P24" t="str">
            <v>Jason Deng</v>
          </cell>
          <cell r="Q24" t="str">
            <v>Jason Deng</v>
          </cell>
        </row>
        <row r="25">
          <cell r="A25" t="str">
            <v>TMOS1940</v>
          </cell>
          <cell r="B25">
            <v>23</v>
          </cell>
          <cell r="C25" t="str">
            <v>New add</v>
          </cell>
          <cell r="D25" t="str">
            <v>SQJ488EPT1_GE3PREH</v>
          </cell>
          <cell r="E25" t="str">
            <v>SQJ488EPT1_GE3</v>
          </cell>
          <cell r="F25" t="str">
            <v>Vishay,Singapore EUR</v>
          </cell>
          <cell r="G25">
            <v>75000</v>
          </cell>
          <cell r="H25">
            <v>48000</v>
          </cell>
          <cell r="I25">
            <v>18000</v>
          </cell>
          <cell r="J25">
            <v>6</v>
          </cell>
          <cell r="K25">
            <v>0.75</v>
          </cell>
          <cell r="L25">
            <v>2465.7403846153848</v>
          </cell>
          <cell r="M25">
            <v>0.3652948717948718</v>
          </cell>
          <cell r="N25" t="str">
            <v>Jan-Feb,25</v>
          </cell>
          <cell r="O25" t="str">
            <v>PREH</v>
          </cell>
          <cell r="P25" t="str">
            <v>Nicole</v>
          </cell>
          <cell r="Q25" t="str">
            <v>Nicole</v>
          </cell>
        </row>
        <row r="26">
          <cell r="A26" t="str">
            <v>DSKY5446</v>
          </cell>
          <cell r="B26">
            <v>24</v>
          </cell>
          <cell r="C26" t="str">
            <v>partial reduce</v>
          </cell>
          <cell r="D26" t="str">
            <v>SP001687166</v>
          </cell>
          <cell r="E26" t="str">
            <v>IDWD20G120C5</v>
          </cell>
          <cell r="F26" t="str">
            <v>Infineon,Singapore</v>
          </cell>
          <cell r="G26">
            <v>720</v>
          </cell>
          <cell r="H26">
            <v>0</v>
          </cell>
          <cell r="I26">
            <v>0</v>
          </cell>
          <cell r="J26">
            <v>1</v>
          </cell>
          <cell r="K26">
            <v>1</v>
          </cell>
          <cell r="L26">
            <v>2329.6984615384613</v>
          </cell>
          <cell r="M26">
            <v>3.2356923076923074</v>
          </cell>
          <cell r="N26" t="str">
            <v>Mar,24</v>
          </cell>
          <cell r="O26" t="str">
            <v xml:space="preserve">IFX package deal </v>
          </cell>
          <cell r="P26" t="str">
            <v>-</v>
          </cell>
          <cell r="Q26" t="str">
            <v>Tommy Xie</v>
          </cell>
        </row>
        <row r="27">
          <cell r="A27" t="str">
            <v>TMOS2270</v>
          </cell>
          <cell r="B27">
            <v>25</v>
          </cell>
          <cell r="C27" t="str">
            <v>New add</v>
          </cell>
          <cell r="D27" t="str">
            <v>SP001686068</v>
          </cell>
          <cell r="E27" t="str">
            <v>IPW60R040CFD7</v>
          </cell>
          <cell r="F27" t="str">
            <v>Infineon,Singapore</v>
          </cell>
          <cell r="G27">
            <v>720</v>
          </cell>
          <cell r="H27">
            <v>0</v>
          </cell>
          <cell r="I27">
            <v>0</v>
          </cell>
          <cell r="J27">
            <v>1</v>
          </cell>
          <cell r="K27">
            <v>1</v>
          </cell>
          <cell r="L27">
            <v>2263.1815384615388</v>
          </cell>
          <cell r="M27">
            <v>3.1433076923076926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Tommy Xie</v>
          </cell>
        </row>
        <row r="28">
          <cell r="A28" t="str">
            <v>DSKYS4887</v>
          </cell>
          <cell r="B28">
            <v>26</v>
          </cell>
          <cell r="C28" t="str">
            <v>Jun</v>
          </cell>
          <cell r="D28" t="str">
            <v>SS24E3/52T</v>
          </cell>
          <cell r="E28" t="str">
            <v>SS24</v>
          </cell>
          <cell r="F28" t="str">
            <v>Vishay,Singapore</v>
          </cell>
          <cell r="G28">
            <v>41250</v>
          </cell>
          <cell r="H28">
            <v>0</v>
          </cell>
          <cell r="I28">
            <v>0</v>
          </cell>
          <cell r="J28">
            <v>1</v>
          </cell>
          <cell r="K28">
            <v>1</v>
          </cell>
          <cell r="L28">
            <v>2025.4807692307693</v>
          </cell>
          <cell r="M28">
            <v>4.9102564102564104E-2</v>
          </cell>
          <cell r="N28" t="str">
            <v>Aug,23</v>
          </cell>
          <cell r="O28" t="str">
            <v>WINSTAR</v>
          </cell>
          <cell r="P28" t="str">
            <v>Joe Chen</v>
          </cell>
          <cell r="Q28" t="str">
            <v>Felix Li</v>
          </cell>
        </row>
        <row r="29">
          <cell r="A29" t="str">
            <v>STPROM1039</v>
          </cell>
          <cell r="B29">
            <v>27</v>
          </cell>
          <cell r="C29" t="str">
            <v>partial add</v>
          </cell>
          <cell r="D29" t="str">
            <v>GT24C02A2GLITR</v>
          </cell>
          <cell r="E29" t="str">
            <v>GT24C02A2GLITR</v>
          </cell>
          <cell r="F29" t="str">
            <v>GiantecSemi,HK</v>
          </cell>
          <cell r="G29">
            <v>72000</v>
          </cell>
          <cell r="H29">
            <v>12000</v>
          </cell>
          <cell r="I29">
            <v>0</v>
          </cell>
          <cell r="J29">
            <v>7</v>
          </cell>
          <cell r="K29">
            <v>1</v>
          </cell>
          <cell r="L29">
            <v>2008.4615384615388</v>
          </cell>
          <cell r="M29">
            <v>3.3474358974358978E-2</v>
          </cell>
          <cell r="N29" t="str">
            <v>Dec,21</v>
          </cell>
          <cell r="O29" t="str">
            <v>MAMMOTHTEK</v>
          </cell>
          <cell r="P29" t="str">
            <v>Crystal zhu</v>
          </cell>
          <cell r="Q29" t="str">
            <v>Felix Li</v>
          </cell>
        </row>
        <row r="30">
          <cell r="A30" t="str">
            <v>TMOSP12121</v>
          </cell>
          <cell r="B30">
            <v>28</v>
          </cell>
          <cell r="C30" t="str">
            <v>New add</v>
          </cell>
          <cell r="D30" t="str">
            <v>SP001565892</v>
          </cell>
          <cell r="E30" t="str">
            <v>IRFB4227PBF</v>
          </cell>
          <cell r="F30" t="str">
            <v>Infineon,Singapore</v>
          </cell>
          <cell r="G30">
            <v>4000</v>
          </cell>
          <cell r="H30">
            <v>0</v>
          </cell>
          <cell r="I30">
            <v>0</v>
          </cell>
          <cell r="J30">
            <v>7</v>
          </cell>
          <cell r="K30">
            <v>1</v>
          </cell>
          <cell r="L30">
            <v>1895.1794871794873</v>
          </cell>
          <cell r="M30">
            <v>0.47379487179487184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Tommy Xie</v>
          </cell>
        </row>
        <row r="31">
          <cell r="A31" t="str">
            <v>TOOL4550</v>
          </cell>
          <cell r="B31">
            <v>29</v>
          </cell>
          <cell r="C31" t="str">
            <v>Jun</v>
          </cell>
          <cell r="D31" t="str">
            <v>Z000000002</v>
          </cell>
          <cell r="E31" t="str">
            <v>MAZ JTAG Interface</v>
          </cell>
          <cell r="F31" t="str">
            <v>Elmos,Leverkusen</v>
          </cell>
          <cell r="G31">
            <v>3</v>
          </cell>
          <cell r="H31">
            <v>0</v>
          </cell>
          <cell r="I31">
            <v>0</v>
          </cell>
          <cell r="J31">
            <v>7</v>
          </cell>
          <cell r="K31">
            <v>1</v>
          </cell>
          <cell r="L31">
            <v>1690.5</v>
          </cell>
          <cell r="M31">
            <v>563.5</v>
          </cell>
          <cell r="N31" t="str">
            <v>Dec,22</v>
          </cell>
          <cell r="O31" t="str">
            <v>Tool</v>
          </cell>
          <cell r="P31" t="str">
            <v>-</v>
          </cell>
          <cell r="Q31" t="str">
            <v>Rose</v>
          </cell>
        </row>
        <row r="32">
          <cell r="A32" t="str">
            <v>WVDR3269</v>
          </cell>
          <cell r="B32">
            <v>30</v>
          </cell>
          <cell r="C32" t="str">
            <v>Jun</v>
          </cell>
          <cell r="D32" t="str">
            <v>B72580T0400K062</v>
          </cell>
          <cell r="E32" t="str">
            <v>VC40V1812</v>
          </cell>
          <cell r="F32" t="str">
            <v>TDK,Epcos</v>
          </cell>
          <cell r="G32">
            <v>8000</v>
          </cell>
          <cell r="H32">
            <v>0</v>
          </cell>
          <cell r="I32">
            <v>0</v>
          </cell>
          <cell r="J32">
            <v>1</v>
          </cell>
          <cell r="K32">
            <v>1</v>
          </cell>
          <cell r="L32">
            <v>1372.1025641025642</v>
          </cell>
          <cell r="M32">
            <v>0.17151282051282052</v>
          </cell>
          <cell r="N32" t="str">
            <v>May,24</v>
          </cell>
          <cell r="O32" t="str">
            <v>-</v>
          </cell>
          <cell r="P32" t="str">
            <v>-</v>
          </cell>
          <cell r="Q32" t="str">
            <v xml:space="preserve">Ellon </v>
          </cell>
        </row>
        <row r="33">
          <cell r="A33" t="str">
            <v>WPR10627</v>
          </cell>
          <cell r="B33">
            <v>31</v>
          </cell>
          <cell r="C33" t="str">
            <v>Jun</v>
          </cell>
          <cell r="D33" t="str">
            <v>RV0603E4121BGT</v>
          </cell>
          <cell r="E33" t="str">
            <v>TF06034,12K0,1%</v>
          </cell>
          <cell r="F33" t="str">
            <v>Vishay,Singapore</v>
          </cell>
          <cell r="G33">
            <v>400</v>
          </cell>
          <cell r="H33">
            <v>0</v>
          </cell>
          <cell r="I33">
            <v>0</v>
          </cell>
          <cell r="J33">
            <v>1</v>
          </cell>
          <cell r="K33">
            <v>1</v>
          </cell>
          <cell r="L33">
            <v>1168.3692307692309</v>
          </cell>
          <cell r="M33">
            <v>2.920923076923077</v>
          </cell>
          <cell r="N33" t="str">
            <v>Nov,24</v>
          </cell>
          <cell r="O33" t="str">
            <v>BEYOND</v>
          </cell>
          <cell r="P33" t="str">
            <v>West</v>
          </cell>
          <cell r="Q33" t="str">
            <v>Felix Li</v>
          </cell>
        </row>
        <row r="34">
          <cell r="A34" t="str">
            <v>TMOS6387</v>
          </cell>
          <cell r="B34">
            <v>32</v>
          </cell>
          <cell r="C34" t="str">
            <v>New add</v>
          </cell>
          <cell r="D34" t="str">
            <v>SP005537805</v>
          </cell>
          <cell r="E34" t="str">
            <v>IRF100P219</v>
          </cell>
          <cell r="F34" t="str">
            <v>Infineon,Singapore</v>
          </cell>
          <cell r="G34">
            <v>800</v>
          </cell>
          <cell r="H34">
            <v>0</v>
          </cell>
          <cell r="I34">
            <v>0</v>
          </cell>
          <cell r="J34">
            <v>1</v>
          </cell>
          <cell r="K34">
            <v>1</v>
          </cell>
          <cell r="L34">
            <v>1160.0000000000002</v>
          </cell>
          <cell r="M34">
            <v>1.4500000000000002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Tommy Xie</v>
          </cell>
        </row>
        <row r="35">
          <cell r="A35" t="str">
            <v>TMOS6293</v>
          </cell>
          <cell r="B35">
            <v>33</v>
          </cell>
          <cell r="C35" t="str">
            <v>Jun</v>
          </cell>
          <cell r="D35" t="str">
            <v>PJA3416AE_R1_00001</v>
          </cell>
          <cell r="E35" t="str">
            <v>PJA3416AE_R1_00001</v>
          </cell>
          <cell r="F35" t="str">
            <v>Panjit,HK</v>
          </cell>
          <cell r="G35">
            <v>45000</v>
          </cell>
          <cell r="H35">
            <v>0</v>
          </cell>
          <cell r="I35">
            <v>0</v>
          </cell>
          <cell r="J35">
            <v>1</v>
          </cell>
          <cell r="K35">
            <v>1</v>
          </cell>
          <cell r="L35">
            <v>1080</v>
          </cell>
          <cell r="M35">
            <v>2.4E-2</v>
          </cell>
          <cell r="N35" t="str">
            <v>Jan,22</v>
          </cell>
          <cell r="O35" t="str">
            <v>MAMMOTHTEK</v>
          </cell>
          <cell r="P35" t="str">
            <v>Crystal zhu</v>
          </cell>
          <cell r="Q35" t="str">
            <v>Felix Li</v>
          </cell>
        </row>
        <row r="36">
          <cell r="A36" t="str">
            <v>LED11555</v>
          </cell>
          <cell r="B36">
            <v>34</v>
          </cell>
          <cell r="C36" t="str">
            <v>Jun</v>
          </cell>
          <cell r="D36" t="str">
            <v>ELS431SYGWB/S530E2/L8(DAN)</v>
          </cell>
          <cell r="E36" t="str">
            <v>ELS431SYGWB/S530E2/L8(DAN)</v>
          </cell>
          <cell r="F36" t="str">
            <v>EVERLIGHT</v>
          </cell>
          <cell r="G36">
            <v>10412</v>
          </cell>
          <cell r="H36">
            <v>0</v>
          </cell>
          <cell r="I36">
            <v>0</v>
          </cell>
          <cell r="J36">
            <v>1</v>
          </cell>
          <cell r="K36">
            <v>1</v>
          </cell>
          <cell r="L36">
            <v>1031.455435897436</v>
          </cell>
          <cell r="M36">
            <v>9.9064102564102571E-2</v>
          </cell>
          <cell r="N36" t="str">
            <v>Jun,23</v>
          </cell>
          <cell r="O36" t="str">
            <v>Holip</v>
          </cell>
          <cell r="P36" t="str">
            <v>Jacky</v>
          </cell>
          <cell r="Q36" t="str">
            <v>Tony Luo</v>
          </cell>
        </row>
        <row r="37">
          <cell r="A37" t="str">
            <v>KTA7270</v>
          </cell>
          <cell r="B37">
            <v>35</v>
          </cell>
          <cell r="C37" t="str">
            <v>Jun</v>
          </cell>
          <cell r="D37" t="str">
            <v>TAJB106M010RNJ</v>
          </cell>
          <cell r="E37" t="str">
            <v>TC10U10VB</v>
          </cell>
          <cell r="F37" t="str">
            <v>KAP,South China</v>
          </cell>
          <cell r="G37">
            <v>36000</v>
          </cell>
          <cell r="H37">
            <v>0</v>
          </cell>
          <cell r="I37">
            <v>0</v>
          </cell>
          <cell r="J37">
            <v>5</v>
          </cell>
          <cell r="K37">
            <v>0.5</v>
          </cell>
          <cell r="L37">
            <v>885.69230769230762</v>
          </cell>
          <cell r="M37">
            <v>4.92051282051282E-2</v>
          </cell>
          <cell r="N37" t="str">
            <v>Feb-Mar24</v>
          </cell>
          <cell r="O37" t="str">
            <v>KAVX VPA deal</v>
          </cell>
          <cell r="P37" t="str">
            <v>-</v>
          </cell>
          <cell r="Q37" t="str">
            <v>Cherry Chen</v>
          </cell>
        </row>
        <row r="38">
          <cell r="A38" t="str">
            <v>WPR10630</v>
          </cell>
          <cell r="B38">
            <v>36</v>
          </cell>
          <cell r="C38" t="str">
            <v>Jun</v>
          </cell>
          <cell r="D38" t="str">
            <v>RV0603E1002BGT</v>
          </cell>
          <cell r="E38" t="str">
            <v>TF060310K0,1%</v>
          </cell>
          <cell r="F38" t="str">
            <v>Vishay,Singapore</v>
          </cell>
          <cell r="G38">
            <v>300</v>
          </cell>
          <cell r="H38">
            <v>0</v>
          </cell>
          <cell r="I38">
            <v>0</v>
          </cell>
          <cell r="J38">
            <v>1</v>
          </cell>
          <cell r="K38">
            <v>1</v>
          </cell>
          <cell r="L38">
            <v>876.28076923076935</v>
          </cell>
          <cell r="M38">
            <v>2.9209358974358977</v>
          </cell>
          <cell r="N38" t="str">
            <v>Nov,24</v>
          </cell>
          <cell r="O38" t="str">
            <v>BEYOND</v>
          </cell>
          <cell r="P38" t="str">
            <v>West</v>
          </cell>
          <cell r="Q38" t="str">
            <v>Felix Li</v>
          </cell>
        </row>
        <row r="39">
          <cell r="A39" t="str">
            <v>KTA9299</v>
          </cell>
          <cell r="B39">
            <v>37</v>
          </cell>
          <cell r="C39" t="str">
            <v>Jun</v>
          </cell>
          <cell r="D39" t="str">
            <v>T491C156K025AT</v>
          </cell>
          <cell r="E39" t="str">
            <v>TC15U25VC</v>
          </cell>
          <cell r="F39" t="str">
            <v>Kemet,Singapore</v>
          </cell>
          <cell r="G39">
            <v>5000</v>
          </cell>
          <cell r="H39">
            <v>0</v>
          </cell>
          <cell r="I39">
            <v>0</v>
          </cell>
          <cell r="J39">
            <v>1</v>
          </cell>
          <cell r="K39">
            <v>1</v>
          </cell>
          <cell r="L39">
            <v>808.01282051282055</v>
          </cell>
          <cell r="M39">
            <v>0.1616025641025641</v>
          </cell>
          <cell r="N39" t="str">
            <v>Nov,24</v>
          </cell>
          <cell r="O39" t="str">
            <v>BEYOND</v>
          </cell>
          <cell r="P39" t="str">
            <v>West</v>
          </cell>
          <cell r="Q39" t="str">
            <v>Felix Li</v>
          </cell>
        </row>
        <row r="40">
          <cell r="A40" t="str">
            <v>WPR10626</v>
          </cell>
          <cell r="B40">
            <v>38</v>
          </cell>
          <cell r="C40" t="str">
            <v>Jun</v>
          </cell>
          <cell r="D40" t="str">
            <v>RV0603E3741BGT</v>
          </cell>
          <cell r="E40" t="str">
            <v>TF06033,74K0,1%</v>
          </cell>
          <cell r="F40" t="str">
            <v>Vishay,Singapore</v>
          </cell>
          <cell r="G40">
            <v>200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752.75128205128203</v>
          </cell>
          <cell r="M40">
            <v>3.7637564102564101</v>
          </cell>
          <cell r="N40" t="str">
            <v>Nov,24</v>
          </cell>
          <cell r="O40" t="str">
            <v>BEYOND</v>
          </cell>
          <cell r="P40" t="str">
            <v>West</v>
          </cell>
          <cell r="Q40" t="str">
            <v>Felix Li</v>
          </cell>
        </row>
        <row r="41">
          <cell r="A41" t="str">
            <v>WPR10629</v>
          </cell>
          <cell r="B41">
            <v>39</v>
          </cell>
          <cell r="C41" t="str">
            <v>Jun</v>
          </cell>
          <cell r="D41" t="str">
            <v>RV0603E9311BGT</v>
          </cell>
          <cell r="E41" t="str">
            <v>TF06039,31K0,1%</v>
          </cell>
          <cell r="F41" t="str">
            <v>Vishay,Singapore</v>
          </cell>
          <cell r="G41">
            <v>200</v>
          </cell>
          <cell r="H41">
            <v>0</v>
          </cell>
          <cell r="I41">
            <v>0</v>
          </cell>
          <cell r="J41">
            <v>1</v>
          </cell>
          <cell r="K41">
            <v>1</v>
          </cell>
          <cell r="L41">
            <v>752.75128205128203</v>
          </cell>
          <cell r="M41">
            <v>3.7637564102564101</v>
          </cell>
          <cell r="N41" t="str">
            <v>Nov,24</v>
          </cell>
          <cell r="O41" t="str">
            <v>BEYOND</v>
          </cell>
          <cell r="P41" t="str">
            <v>West</v>
          </cell>
          <cell r="Q41" t="str">
            <v>Felix Li</v>
          </cell>
        </row>
        <row r="42">
          <cell r="A42" t="str">
            <v>WPR10625</v>
          </cell>
          <cell r="B42">
            <v>40</v>
          </cell>
          <cell r="C42" t="str">
            <v>Jun</v>
          </cell>
          <cell r="D42" t="str">
            <v>RV0603E3651BGT</v>
          </cell>
          <cell r="E42" t="str">
            <v>TF06033,65K0,1%</v>
          </cell>
          <cell r="F42" t="str">
            <v>Vishay,Singapore</v>
          </cell>
          <cell r="G42">
            <v>200</v>
          </cell>
          <cell r="H42">
            <v>0</v>
          </cell>
          <cell r="I42">
            <v>0</v>
          </cell>
          <cell r="J42">
            <v>1</v>
          </cell>
          <cell r="K42">
            <v>1</v>
          </cell>
          <cell r="L42">
            <v>752.75128205128203</v>
          </cell>
          <cell r="M42">
            <v>3.7637564102564101</v>
          </cell>
          <cell r="N42" t="str">
            <v>Nov,24</v>
          </cell>
          <cell r="O42" t="str">
            <v>BEYOND</v>
          </cell>
          <cell r="P42" t="str">
            <v>West</v>
          </cell>
          <cell r="Q42" t="str">
            <v>Felix Li</v>
          </cell>
        </row>
        <row r="43">
          <cell r="A43" t="str">
            <v>WRC56800</v>
          </cell>
          <cell r="B43">
            <v>41</v>
          </cell>
          <cell r="C43" t="str">
            <v>partial reduce</v>
          </cell>
          <cell r="D43" t="str">
            <v>CR32000ZY</v>
          </cell>
          <cell r="E43" t="str">
            <v>RC12060R</v>
          </cell>
          <cell r="F43" t="str">
            <v>ASJ,Johor</v>
          </cell>
          <cell r="G43">
            <v>1380000</v>
          </cell>
          <cell r="H43">
            <v>0</v>
          </cell>
          <cell r="I43">
            <v>960000</v>
          </cell>
          <cell r="J43">
            <v>7</v>
          </cell>
          <cell r="K43">
            <v>1</v>
          </cell>
          <cell r="L43">
            <v>436.15384615384613</v>
          </cell>
          <cell r="M43">
            <v>1.0384615384615384E-3</v>
          </cell>
          <cell r="N43" t="str">
            <v>Nov,24</v>
          </cell>
          <cell r="O43" t="str">
            <v>EGO</v>
          </cell>
          <cell r="P43" t="str">
            <v>Yangxu</v>
          </cell>
          <cell r="Q43" t="str">
            <v>Tony Luo</v>
          </cell>
        </row>
        <row r="44">
          <cell r="A44" t="str">
            <v>WSR4136</v>
          </cell>
          <cell r="B44">
            <v>42</v>
          </cell>
          <cell r="C44" t="str">
            <v>partial add</v>
          </cell>
          <cell r="D44" t="str">
            <v>AC0805FR7W1K47L</v>
          </cell>
          <cell r="E44" t="str">
            <v>RC08051,47K1%</v>
          </cell>
          <cell r="F44" t="str">
            <v>Yageo,HK/CN</v>
          </cell>
          <cell r="G44">
            <v>120000</v>
          </cell>
          <cell r="H44">
            <v>35000</v>
          </cell>
          <cell r="I44">
            <v>10000</v>
          </cell>
          <cell r="J44">
            <v>7</v>
          </cell>
          <cell r="K44">
            <v>1</v>
          </cell>
          <cell r="L44">
            <v>414.42307692307691</v>
          </cell>
          <cell r="M44">
            <v>5.5256410256410253E-3</v>
          </cell>
          <cell r="N44" t="str">
            <v>Aug-Nov,24</v>
          </cell>
          <cell r="O44" t="str">
            <v>Hella Group</v>
          </cell>
          <cell r="P44" t="str">
            <v>Yangxu</v>
          </cell>
          <cell r="Q44" t="str">
            <v>Tony Luo</v>
          </cell>
        </row>
        <row r="45">
          <cell r="A45" t="str">
            <v>WRC56085</v>
          </cell>
          <cell r="B45">
            <v>43</v>
          </cell>
          <cell r="C45" t="str">
            <v>partial reduce</v>
          </cell>
          <cell r="D45" t="str">
            <v>CRCW12062R40FKEA</v>
          </cell>
          <cell r="E45" t="str">
            <v>RC12062,4R1%</v>
          </cell>
          <cell r="F45" t="str">
            <v>Vishay,Singapore EUR</v>
          </cell>
          <cell r="G45">
            <v>255000</v>
          </cell>
          <cell r="H45">
            <v>120000</v>
          </cell>
          <cell r="I45">
            <v>40000</v>
          </cell>
          <cell r="J45">
            <v>7</v>
          </cell>
          <cell r="K45">
            <v>1</v>
          </cell>
          <cell r="L45">
            <v>414.10256410256414</v>
          </cell>
          <cell r="M45">
            <v>4.3589743589743596E-3</v>
          </cell>
          <cell r="N45" t="str">
            <v>Sep,24</v>
          </cell>
          <cell r="O45" t="str">
            <v>PREH</v>
          </cell>
          <cell r="P45" t="str">
            <v>Nicole</v>
          </cell>
          <cell r="Q45" t="str">
            <v>Nicole</v>
          </cell>
        </row>
        <row r="46">
          <cell r="A46" t="str">
            <v>LED25014</v>
          </cell>
          <cell r="B46">
            <v>44</v>
          </cell>
          <cell r="C46" t="str">
            <v>Jun</v>
          </cell>
          <cell r="D46" t="str">
            <v>VLMKG3400GS08</v>
          </cell>
          <cell r="E46" t="str">
            <v>VLMKG3400GS08</v>
          </cell>
          <cell r="F46" t="str">
            <v>Vishay,Singapore</v>
          </cell>
          <cell r="G46">
            <v>4500</v>
          </cell>
          <cell r="H46">
            <v>0</v>
          </cell>
          <cell r="I46">
            <v>0</v>
          </cell>
          <cell r="J46">
            <v>7</v>
          </cell>
          <cell r="K46">
            <v>1</v>
          </cell>
          <cell r="L46">
            <v>405.40384615384613</v>
          </cell>
          <cell r="M46">
            <v>9.0089743589743587E-2</v>
          </cell>
          <cell r="N46" t="str">
            <v>July,24</v>
          </cell>
          <cell r="O46" t="str">
            <v>-</v>
          </cell>
          <cell r="P46" t="str">
            <v>-</v>
          </cell>
          <cell r="Q46" t="str">
            <v>Raymond</v>
          </cell>
        </row>
        <row r="47">
          <cell r="A47" t="str">
            <v>WPR10624</v>
          </cell>
          <cell r="B47">
            <v>45</v>
          </cell>
          <cell r="C47" t="str">
            <v>Jun</v>
          </cell>
          <cell r="D47" t="str">
            <v>RV0603E2211BGT</v>
          </cell>
          <cell r="E47" t="str">
            <v>TF06032,21K0,1%</v>
          </cell>
          <cell r="F47" t="str">
            <v>Vishay,Singapore</v>
          </cell>
          <cell r="G47">
            <v>100</v>
          </cell>
          <cell r="H47">
            <v>0</v>
          </cell>
          <cell r="I47">
            <v>0</v>
          </cell>
          <cell r="J47">
            <v>1</v>
          </cell>
          <cell r="K47">
            <v>1</v>
          </cell>
          <cell r="L47">
            <v>376.37948717948723</v>
          </cell>
          <cell r="M47">
            <v>3.7637948717948722</v>
          </cell>
          <cell r="N47" t="str">
            <v>Nov,24</v>
          </cell>
          <cell r="O47" t="str">
            <v>BEYOND</v>
          </cell>
          <cell r="P47" t="str">
            <v>West</v>
          </cell>
          <cell r="Q47" t="str">
            <v>Felix Li</v>
          </cell>
        </row>
        <row r="48">
          <cell r="A48" t="str">
            <v>WPR10631</v>
          </cell>
          <cell r="B48">
            <v>46</v>
          </cell>
          <cell r="C48" t="str">
            <v>Jun</v>
          </cell>
          <cell r="D48" t="str">
            <v>RV0603E1022BGT</v>
          </cell>
          <cell r="E48" t="str">
            <v>TF060310,2K0,1%</v>
          </cell>
          <cell r="F48" t="str">
            <v>Vishay,Singapore</v>
          </cell>
          <cell r="G48">
            <v>100</v>
          </cell>
          <cell r="H48">
            <v>0</v>
          </cell>
          <cell r="I48">
            <v>0</v>
          </cell>
          <cell r="J48">
            <v>1</v>
          </cell>
          <cell r="K48">
            <v>1</v>
          </cell>
          <cell r="L48">
            <v>376.37948717948723</v>
          </cell>
          <cell r="M48">
            <v>3.7637948717948722</v>
          </cell>
          <cell r="N48" t="str">
            <v>Nov,24</v>
          </cell>
          <cell r="O48" t="str">
            <v>BEYOND</v>
          </cell>
          <cell r="P48" t="str">
            <v>West</v>
          </cell>
          <cell r="Q48" t="str">
            <v>Felix Li</v>
          </cell>
        </row>
        <row r="49">
          <cell r="A49" t="str">
            <v>WPR10623</v>
          </cell>
          <cell r="B49">
            <v>47</v>
          </cell>
          <cell r="C49" t="str">
            <v>Jun</v>
          </cell>
          <cell r="D49" t="str">
            <v>RV0603E9090BGT</v>
          </cell>
          <cell r="E49" t="str">
            <v>TF0603909R0,1%</v>
          </cell>
          <cell r="F49" t="str">
            <v>Vishay,Singapore</v>
          </cell>
          <cell r="G49">
            <v>100</v>
          </cell>
          <cell r="H49">
            <v>0</v>
          </cell>
          <cell r="I49">
            <v>0</v>
          </cell>
          <cell r="J49">
            <v>1</v>
          </cell>
          <cell r="K49">
            <v>1</v>
          </cell>
          <cell r="L49">
            <v>376.37948717948723</v>
          </cell>
          <cell r="M49">
            <v>3.7637948717948722</v>
          </cell>
          <cell r="N49" t="str">
            <v>Nov,24</v>
          </cell>
          <cell r="O49" t="str">
            <v>BEYOND</v>
          </cell>
          <cell r="P49" t="str">
            <v>West</v>
          </cell>
          <cell r="Q49" t="str">
            <v>Felix Li</v>
          </cell>
        </row>
        <row r="50">
          <cell r="A50" t="str">
            <v>WPR10628</v>
          </cell>
          <cell r="B50">
            <v>48</v>
          </cell>
          <cell r="C50" t="str">
            <v>Jun</v>
          </cell>
          <cell r="D50" t="str">
            <v>RV0603E6811BGT</v>
          </cell>
          <cell r="E50" t="str">
            <v>TF06036,81K0,1%</v>
          </cell>
          <cell r="F50" t="str">
            <v>Vishay,Singapore</v>
          </cell>
          <cell r="G50">
            <v>100</v>
          </cell>
          <cell r="H50">
            <v>0</v>
          </cell>
          <cell r="I50">
            <v>0</v>
          </cell>
          <cell r="J50">
            <v>1</v>
          </cell>
          <cell r="K50">
            <v>1</v>
          </cell>
          <cell r="L50">
            <v>376.37948717948723</v>
          </cell>
          <cell r="M50">
            <v>3.7637948717948722</v>
          </cell>
          <cell r="N50" t="str">
            <v>Nov,24</v>
          </cell>
          <cell r="O50" t="str">
            <v>BEYOND</v>
          </cell>
          <cell r="P50" t="str">
            <v>West</v>
          </cell>
          <cell r="Q50" t="str">
            <v>Felix Li</v>
          </cell>
        </row>
        <row r="51">
          <cell r="A51" t="str">
            <v>WPR10632</v>
          </cell>
          <cell r="B51">
            <v>49</v>
          </cell>
          <cell r="C51" t="str">
            <v>Jun</v>
          </cell>
          <cell r="D51" t="str">
            <v>RV0603E2492BGT</v>
          </cell>
          <cell r="E51" t="str">
            <v>TF060324,9K0,1%</v>
          </cell>
          <cell r="F51" t="str">
            <v>Vishay,Singapore</v>
          </cell>
          <cell r="G51">
            <v>100</v>
          </cell>
          <cell r="H51">
            <v>0</v>
          </cell>
          <cell r="I51">
            <v>0</v>
          </cell>
          <cell r="J51">
            <v>1</v>
          </cell>
          <cell r="K51">
            <v>1</v>
          </cell>
          <cell r="L51">
            <v>376.37948717948723</v>
          </cell>
          <cell r="M51">
            <v>3.7637948717948722</v>
          </cell>
          <cell r="N51" t="str">
            <v>Nov,24</v>
          </cell>
          <cell r="O51" t="str">
            <v>BEYOND</v>
          </cell>
          <cell r="P51" t="str">
            <v>West</v>
          </cell>
          <cell r="Q51" t="str">
            <v>Felix Li</v>
          </cell>
        </row>
        <row r="52">
          <cell r="A52" t="str">
            <v>WRC37800</v>
          </cell>
          <cell r="B52">
            <v>50</v>
          </cell>
          <cell r="C52" t="str">
            <v>Jun</v>
          </cell>
          <cell r="D52" t="str">
            <v>RC1206FR073K74L</v>
          </cell>
          <cell r="E52" t="str">
            <v>RC12063,74K1%</v>
          </cell>
          <cell r="F52" t="str">
            <v>Yageo,HK/CN</v>
          </cell>
          <cell r="G52">
            <v>250000</v>
          </cell>
          <cell r="H52">
            <v>0</v>
          </cell>
          <cell r="I52">
            <v>0</v>
          </cell>
          <cell r="J52">
            <v>7</v>
          </cell>
          <cell r="K52">
            <v>1</v>
          </cell>
          <cell r="L52">
            <v>358.97435897435901</v>
          </cell>
          <cell r="M52">
            <v>1.435897435897436E-3</v>
          </cell>
          <cell r="N52" t="str">
            <v>Aug-Sep,24</v>
          </cell>
          <cell r="O52" t="str">
            <v>Hella Group</v>
          </cell>
          <cell r="P52" t="str">
            <v>Yangxu</v>
          </cell>
          <cell r="Q52" t="str">
            <v>Tony Luo</v>
          </cell>
        </row>
        <row r="53">
          <cell r="A53" t="str">
            <v>KTA9198</v>
          </cell>
          <cell r="B53">
            <v>51</v>
          </cell>
          <cell r="C53" t="str">
            <v>Jun</v>
          </cell>
          <cell r="D53" t="str">
            <v>T495B685M025ATE1K0</v>
          </cell>
          <cell r="E53" t="str">
            <v>TC6,8U25VBLOWR</v>
          </cell>
          <cell r="F53" t="str">
            <v>Kemet,Singapore</v>
          </cell>
          <cell r="G53">
            <v>2000</v>
          </cell>
          <cell r="H53">
            <v>0</v>
          </cell>
          <cell r="I53">
            <v>0</v>
          </cell>
          <cell r="J53">
            <v>1</v>
          </cell>
          <cell r="K53">
            <v>1</v>
          </cell>
          <cell r="L53">
            <v>333.30769230769232</v>
          </cell>
          <cell r="M53">
            <v>0.16665384615384615</v>
          </cell>
          <cell r="N53" t="str">
            <v>Nov,24</v>
          </cell>
          <cell r="O53" t="str">
            <v>BEYOND</v>
          </cell>
          <cell r="P53" t="str">
            <v>West</v>
          </cell>
          <cell r="Q53" t="str">
            <v>Felix Li</v>
          </cell>
        </row>
        <row r="54">
          <cell r="A54" t="str">
            <v>LEDATV2436</v>
          </cell>
          <cell r="B54">
            <v>52</v>
          </cell>
          <cell r="C54" t="str">
            <v>Jun</v>
          </cell>
          <cell r="D54" t="str">
            <v>Q65112A4763</v>
          </cell>
          <cell r="E54" t="str">
            <v>KSDELPS1.22TIVH68H3Q420S</v>
          </cell>
          <cell r="F54" t="str">
            <v>OSRAM</v>
          </cell>
          <cell r="G54">
            <v>9000</v>
          </cell>
          <cell r="H54">
            <v>0</v>
          </cell>
          <cell r="I54">
            <v>0</v>
          </cell>
          <cell r="J54">
            <v>1</v>
          </cell>
          <cell r="K54">
            <v>1</v>
          </cell>
          <cell r="L54">
            <v>327.92307692307696</v>
          </cell>
          <cell r="M54">
            <v>3.6435897435897438E-2</v>
          </cell>
          <cell r="N54" t="str">
            <v>Jan,24</v>
          </cell>
          <cell r="O54" t="str">
            <v>-</v>
          </cell>
          <cell r="P54" t="str">
            <v>-</v>
          </cell>
          <cell r="Q54" t="str">
            <v xml:space="preserve">Ellon </v>
          </cell>
        </row>
        <row r="55">
          <cell r="A55" t="str">
            <v>ICFPGA1146</v>
          </cell>
          <cell r="B55">
            <v>53</v>
          </cell>
          <cell r="C55" t="str">
            <v>Jun</v>
          </cell>
          <cell r="D55" t="str">
            <v>T13F256C4</v>
          </cell>
          <cell r="E55" t="str">
            <v>T13F256C4 Sample</v>
          </cell>
          <cell r="F55" t="str">
            <v>Efinix, Inc</v>
          </cell>
          <cell r="G55">
            <v>50</v>
          </cell>
          <cell r="H55">
            <v>0</v>
          </cell>
          <cell r="I55">
            <v>0</v>
          </cell>
          <cell r="J55">
            <v>1</v>
          </cell>
          <cell r="K55">
            <v>1</v>
          </cell>
          <cell r="L55">
            <v>310.13717948717948</v>
          </cell>
          <cell r="M55">
            <v>6.2027435897435899</v>
          </cell>
          <cell r="N55" t="str">
            <v>Feb,23</v>
          </cell>
          <cell r="O55" t="str">
            <v>-</v>
          </cell>
          <cell r="P55" t="str">
            <v>-</v>
          </cell>
          <cell r="Q55" t="str">
            <v>-</v>
          </cell>
        </row>
        <row r="56">
          <cell r="A56" t="str">
            <v>GSM2255</v>
          </cell>
          <cell r="B56">
            <v>54</v>
          </cell>
          <cell r="C56" t="str">
            <v>Jun</v>
          </cell>
          <cell r="D56" t="str">
            <v>LE910C4WD06R067100</v>
          </cell>
          <cell r="E56" t="str">
            <v>LE910C4WWXD SKU 25.30.606</v>
          </cell>
          <cell r="F56" t="str">
            <v>TELIT</v>
          </cell>
          <cell r="G56">
            <v>10</v>
          </cell>
          <cell r="H56">
            <v>0</v>
          </cell>
          <cell r="I56">
            <v>0</v>
          </cell>
          <cell r="J56">
            <v>1</v>
          </cell>
          <cell r="K56">
            <v>1</v>
          </cell>
          <cell r="L56">
            <v>302.98846153846154</v>
          </cell>
          <cell r="M56">
            <v>30.298846153846153</v>
          </cell>
          <cell r="N56" t="str">
            <v>Aug,24</v>
          </cell>
          <cell r="O56" t="str">
            <v>-</v>
          </cell>
          <cell r="P56" t="str">
            <v>-</v>
          </cell>
          <cell r="Q56" t="str">
            <v>Honglan</v>
          </cell>
        </row>
        <row r="57">
          <cell r="A57" t="str">
            <v>TDSTD7621</v>
          </cell>
          <cell r="B57">
            <v>55</v>
          </cell>
          <cell r="C57" t="str">
            <v>Jun</v>
          </cell>
          <cell r="D57" t="str">
            <v>FZT753TA</v>
          </cell>
          <cell r="E57" t="str">
            <v>FZT753</v>
          </cell>
          <cell r="F57" t="str">
            <v>Diodes,Taiwan</v>
          </cell>
          <cell r="G57">
            <v>2000</v>
          </cell>
          <cell r="H57">
            <v>0</v>
          </cell>
          <cell r="I57">
            <v>0</v>
          </cell>
          <cell r="J57">
            <v>1</v>
          </cell>
          <cell r="K57">
            <v>1</v>
          </cell>
          <cell r="L57">
            <v>291.00000000000006</v>
          </cell>
          <cell r="M57">
            <v>0.14550000000000002</v>
          </cell>
          <cell r="N57" t="str">
            <v>Oct,22</v>
          </cell>
          <cell r="O57" t="str">
            <v>-</v>
          </cell>
          <cell r="P57" t="str">
            <v>-</v>
          </cell>
          <cell r="Q57" t="str">
            <v>-</v>
          </cell>
        </row>
        <row r="58">
          <cell r="A58" t="str">
            <v>KEL18119</v>
          </cell>
          <cell r="B58">
            <v>56</v>
          </cell>
          <cell r="C58" t="str">
            <v>Jun</v>
          </cell>
          <cell r="D58" t="str">
            <v>EEEFTV151XAP</v>
          </cell>
          <cell r="E58" t="str">
            <v>HCRL150U35V</v>
          </cell>
          <cell r="F58" t="str">
            <v>PANASONIC</v>
          </cell>
          <cell r="G58">
            <v>2700</v>
          </cell>
          <cell r="H58">
            <v>0</v>
          </cell>
          <cell r="I58">
            <v>0</v>
          </cell>
          <cell r="J58">
            <v>1</v>
          </cell>
          <cell r="K58">
            <v>1</v>
          </cell>
          <cell r="L58">
            <v>282.01153846153846</v>
          </cell>
          <cell r="M58">
            <v>0.10444871794871795</v>
          </cell>
          <cell r="N58" t="str">
            <v>Aug,23</v>
          </cell>
          <cell r="O58" t="str">
            <v>-</v>
          </cell>
          <cell r="P58" t="str">
            <v>-</v>
          </cell>
          <cell r="Q58" t="str">
            <v xml:space="preserve">Ellon </v>
          </cell>
        </row>
        <row r="59">
          <cell r="A59" t="str">
            <v>WPR8838</v>
          </cell>
          <cell r="B59">
            <v>57</v>
          </cell>
          <cell r="C59" t="str">
            <v>New add</v>
          </cell>
          <cell r="D59" t="str">
            <v>AT0603BRD0730K1L</v>
          </cell>
          <cell r="E59" t="str">
            <v>TF060330,1K0,1%</v>
          </cell>
          <cell r="F59" t="str">
            <v>Yageo,HK/CN</v>
          </cell>
          <cell r="G59">
            <v>10000</v>
          </cell>
          <cell r="H59">
            <v>0</v>
          </cell>
          <cell r="I59">
            <v>0</v>
          </cell>
          <cell r="J59">
            <v>6</v>
          </cell>
          <cell r="K59">
            <v>0.75</v>
          </cell>
          <cell r="L59">
            <v>274.90384615384619</v>
          </cell>
          <cell r="M59">
            <v>3.6653846153846155E-2</v>
          </cell>
          <cell r="N59" t="str">
            <v>Jan,25</v>
          </cell>
          <cell r="O59" t="str">
            <v>Hella Group</v>
          </cell>
          <cell r="P59" t="str">
            <v>Yangxu</v>
          </cell>
          <cell r="Q59" t="str">
            <v>Tony Luo</v>
          </cell>
        </row>
        <row r="60">
          <cell r="A60" t="str">
            <v>WME10867</v>
          </cell>
          <cell r="B60">
            <v>58</v>
          </cell>
          <cell r="C60" t="str">
            <v>Jun</v>
          </cell>
          <cell r="D60" t="str">
            <v>CSRV0204FTDV2001</v>
          </cell>
          <cell r="E60" t="str">
            <v>MM02042K1%</v>
          </cell>
          <cell r="F60" t="str">
            <v>Abeco,Taipei</v>
          </cell>
          <cell r="G60">
            <v>45000</v>
          </cell>
          <cell r="H60">
            <v>0</v>
          </cell>
          <cell r="I60">
            <v>0</v>
          </cell>
          <cell r="J60">
            <v>1</v>
          </cell>
          <cell r="K60">
            <v>1</v>
          </cell>
          <cell r="L60">
            <v>270.57692307692309</v>
          </cell>
          <cell r="M60">
            <v>6.0128205128205129E-3</v>
          </cell>
          <cell r="N60" t="str">
            <v>Apr,23</v>
          </cell>
          <cell r="O60" t="str">
            <v>Hella Group</v>
          </cell>
          <cell r="P60" t="str">
            <v>Yangxu</v>
          </cell>
          <cell r="Q60" t="str">
            <v>Tony Luo</v>
          </cell>
        </row>
        <row r="61">
          <cell r="A61" t="str">
            <v>WME10971</v>
          </cell>
          <cell r="B61">
            <v>59</v>
          </cell>
          <cell r="C61" t="str">
            <v>Jun</v>
          </cell>
          <cell r="D61" t="str">
            <v>CSRV0204FTDV1691</v>
          </cell>
          <cell r="E61" t="str">
            <v>MM02041,69K1%</v>
          </cell>
          <cell r="F61" t="str">
            <v>Abeco,Taipei</v>
          </cell>
          <cell r="G61">
            <v>42000</v>
          </cell>
          <cell r="H61">
            <v>0</v>
          </cell>
          <cell r="I61">
            <v>0</v>
          </cell>
          <cell r="J61">
            <v>1</v>
          </cell>
          <cell r="K61">
            <v>1</v>
          </cell>
          <cell r="L61">
            <v>252</v>
          </cell>
          <cell r="M61">
            <v>6.0000000000000001E-3</v>
          </cell>
          <cell r="N61" t="str">
            <v>Apr,23</v>
          </cell>
          <cell r="O61" t="str">
            <v>Hella Group</v>
          </cell>
          <cell r="P61" t="str">
            <v>Yangxu</v>
          </cell>
          <cell r="Q61" t="str">
            <v>Tony Luo</v>
          </cell>
        </row>
        <row r="62">
          <cell r="A62" t="str">
            <v>DSKYS6192</v>
          </cell>
          <cell r="B62">
            <v>60</v>
          </cell>
          <cell r="C62" t="str">
            <v>Jun</v>
          </cell>
          <cell r="D62" t="str">
            <v>BAS70067F</v>
          </cell>
          <cell r="E62" t="str">
            <v>BAS7006 common anode</v>
          </cell>
          <cell r="F62" t="str">
            <v>Diodes,Taiwan</v>
          </cell>
          <cell r="G62">
            <v>24000</v>
          </cell>
          <cell r="H62">
            <v>0</v>
          </cell>
          <cell r="I62">
            <v>0</v>
          </cell>
          <cell r="J62">
            <v>1</v>
          </cell>
          <cell r="K62">
            <v>1</v>
          </cell>
          <cell r="L62">
            <v>247.07692307692307</v>
          </cell>
          <cell r="M62">
            <v>1.0294871794871794E-2</v>
          </cell>
          <cell r="N62" t="str">
            <v>Dec,22</v>
          </cell>
          <cell r="O62" t="str">
            <v>-</v>
          </cell>
          <cell r="P62" t="str">
            <v>-</v>
          </cell>
          <cell r="Q62" t="str">
            <v>-</v>
          </cell>
        </row>
        <row r="63">
          <cell r="A63" t="str">
            <v>LEDATV2503</v>
          </cell>
          <cell r="B63">
            <v>61</v>
          </cell>
          <cell r="C63" t="str">
            <v>Jun</v>
          </cell>
          <cell r="D63" t="str">
            <v>Q65110A1952</v>
          </cell>
          <cell r="E63" t="str">
            <v>LBM673M1N235110R18Z</v>
          </cell>
          <cell r="F63" t="str">
            <v>OSRAM</v>
          </cell>
          <cell r="G63">
            <v>3000</v>
          </cell>
          <cell r="H63">
            <v>0</v>
          </cell>
          <cell r="I63">
            <v>0</v>
          </cell>
          <cell r="J63">
            <v>1</v>
          </cell>
          <cell r="K63">
            <v>1</v>
          </cell>
          <cell r="L63">
            <v>236.15384615384616</v>
          </cell>
          <cell r="M63">
            <v>7.8717948717948724E-2</v>
          </cell>
          <cell r="N63" t="str">
            <v>Jan,23</v>
          </cell>
          <cell r="O63" t="str">
            <v>-</v>
          </cell>
          <cell r="P63" t="str">
            <v>-</v>
          </cell>
          <cell r="Q63" t="str">
            <v xml:space="preserve">Ellon </v>
          </cell>
        </row>
        <row r="64">
          <cell r="A64" t="str">
            <v>KEL14024</v>
          </cell>
          <cell r="B64">
            <v>62</v>
          </cell>
          <cell r="C64" t="str">
            <v>Jun</v>
          </cell>
          <cell r="D64" t="str">
            <v>BL2G106M10020PA259</v>
          </cell>
          <cell r="E64" t="str">
            <v>HFRLB10U400V5,0</v>
          </cell>
          <cell r="F64" t="str">
            <v>Samwha Electric Co.</v>
          </cell>
          <cell r="G64">
            <v>14000</v>
          </cell>
          <cell r="H64">
            <v>0</v>
          </cell>
          <cell r="I64">
            <v>0</v>
          </cell>
          <cell r="J64">
            <v>4</v>
          </cell>
          <cell r="K64">
            <v>0.25</v>
          </cell>
          <cell r="L64">
            <v>230.5512820512821</v>
          </cell>
          <cell r="M64">
            <v>6.5871794871794884E-2</v>
          </cell>
          <cell r="N64" t="str">
            <v>Aug,23</v>
          </cell>
          <cell r="O64" t="str">
            <v>EGO</v>
          </cell>
          <cell r="P64" t="str">
            <v>Yangxu</v>
          </cell>
          <cell r="Q64" t="str">
            <v>Tony Luo</v>
          </cell>
        </row>
        <row r="65">
          <cell r="A65" t="str">
            <v>WME10975</v>
          </cell>
          <cell r="B65">
            <v>63</v>
          </cell>
          <cell r="C65" t="str">
            <v>Jun</v>
          </cell>
          <cell r="D65" t="str">
            <v>CSRV0204FTDV2941</v>
          </cell>
          <cell r="E65" t="str">
            <v>MM02042,94K1%</v>
          </cell>
          <cell r="F65" t="str">
            <v>Abeco,Taipei</v>
          </cell>
          <cell r="G65">
            <v>39000</v>
          </cell>
          <cell r="H65">
            <v>0</v>
          </cell>
          <cell r="I65">
            <v>6000</v>
          </cell>
          <cell r="J65">
            <v>2</v>
          </cell>
          <cell r="K65">
            <v>1</v>
          </cell>
          <cell r="L65">
            <v>213</v>
          </cell>
          <cell r="M65">
            <v>5.4615384615384613E-3</v>
          </cell>
          <cell r="N65" t="str">
            <v>Nov,22</v>
          </cell>
          <cell r="O65" t="str">
            <v>Hella Group</v>
          </cell>
          <cell r="P65" t="str">
            <v>Yangxu</v>
          </cell>
          <cell r="Q65" t="str">
            <v>Tony Luo</v>
          </cell>
        </row>
        <row r="66">
          <cell r="A66" t="str">
            <v>WRC60227</v>
          </cell>
          <cell r="B66">
            <v>64</v>
          </cell>
          <cell r="C66" t="str">
            <v>Jun</v>
          </cell>
          <cell r="D66" t="str">
            <v>RC1206FR132K61L</v>
          </cell>
          <cell r="E66" t="str">
            <v>RC12062,61K1%</v>
          </cell>
          <cell r="F66" t="str">
            <v>Yageo,HK/CN</v>
          </cell>
          <cell r="G66">
            <v>140000</v>
          </cell>
          <cell r="H66">
            <v>0</v>
          </cell>
          <cell r="I66">
            <v>0</v>
          </cell>
          <cell r="J66">
            <v>7</v>
          </cell>
          <cell r="K66">
            <v>1</v>
          </cell>
          <cell r="L66">
            <v>201.02564102564105</v>
          </cell>
          <cell r="M66">
            <v>1.435897435897436E-3</v>
          </cell>
          <cell r="N66" t="str">
            <v>Sep,24</v>
          </cell>
          <cell r="O66" t="str">
            <v>Hella Group</v>
          </cell>
          <cell r="P66" t="str">
            <v>Yangxu</v>
          </cell>
          <cell r="Q66" t="str">
            <v>Tony Luo</v>
          </cell>
        </row>
        <row r="67">
          <cell r="A67" t="str">
            <v>KKK24696</v>
          </cell>
          <cell r="B67">
            <v>65</v>
          </cell>
          <cell r="C67" t="str">
            <v>New add</v>
          </cell>
          <cell r="D67" t="str">
            <v>CL21B102KC6WPNC</v>
          </cell>
          <cell r="E67" t="str">
            <v>KC1,0N0805X7R100KAECQSTCUOM</v>
          </cell>
          <cell r="F67" t="str">
            <v>Samsung</v>
          </cell>
          <cell r="G67">
            <v>24000</v>
          </cell>
          <cell r="H67">
            <v>0</v>
          </cell>
          <cell r="I67">
            <v>24000</v>
          </cell>
          <cell r="J67">
            <v>2</v>
          </cell>
          <cell r="K67">
            <v>1</v>
          </cell>
          <cell r="L67">
            <v>194.46153846153851</v>
          </cell>
          <cell r="M67">
            <v>8.1025641025641044E-3</v>
          </cell>
          <cell r="N67" t="str">
            <v>-</v>
          </cell>
          <cell r="O67" t="str">
            <v>-</v>
          </cell>
          <cell r="P67" t="str">
            <v>-</v>
          </cell>
          <cell r="Q67" t="str">
            <v xml:space="preserve">Ellon </v>
          </cell>
          <cell r="R67" t="str">
            <v>Solved done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A1" t="str">
            <v>Rutronik article</v>
          </cell>
          <cell r="B1" t="str">
            <v>Matchcode</v>
          </cell>
          <cell r="C1" t="str">
            <v>Description</v>
          </cell>
          <cell r="D1" t="str">
            <v>Supplier Article Number</v>
          </cell>
          <cell r="E1" t="str">
            <v>Manufacturer</v>
          </cell>
          <cell r="F1" t="str">
            <v>Stock Qty</v>
          </cell>
        </row>
        <row r="2">
          <cell r="A2" t="str">
            <v>儒卓力产品型号</v>
          </cell>
          <cell r="B2" t="str">
            <v>供应商型号</v>
          </cell>
          <cell r="C2" t="str">
            <v>产品概述</v>
          </cell>
          <cell r="D2" t="str">
            <v>供应商产品型号</v>
          </cell>
          <cell r="E2" t="str">
            <v>供应商</v>
          </cell>
          <cell r="F2" t="str">
            <v>库存数量</v>
          </cell>
        </row>
        <row r="3">
          <cell r="A3" t="str">
            <v>WME10867</v>
          </cell>
          <cell r="B3" t="str">
            <v>CSRV0204FTDV2001</v>
          </cell>
          <cell r="C3" t="str">
            <v>MM0204 2K 1% 0,25W TK50</v>
          </cell>
          <cell r="D3" t="str">
            <v>MM02042K1%</v>
          </cell>
          <cell r="E3" t="str">
            <v>Abeco</v>
          </cell>
          <cell r="F3">
            <v>45000</v>
          </cell>
        </row>
        <row r="4">
          <cell r="A4" t="str">
            <v>WME10971</v>
          </cell>
          <cell r="B4" t="str">
            <v>CSRV0204FTDV1691</v>
          </cell>
          <cell r="C4" t="str">
            <v>MM0204 1,69K 1% 0,25W TK50</v>
          </cell>
          <cell r="D4" t="str">
            <v>MM02041,69K1%</v>
          </cell>
          <cell r="E4" t="str">
            <v>Abeco</v>
          </cell>
          <cell r="F4">
            <v>42000</v>
          </cell>
        </row>
        <row r="5">
          <cell r="A5" t="str">
            <v>WME10975</v>
          </cell>
          <cell r="B5" t="str">
            <v>CSRV0204FTDV2941</v>
          </cell>
          <cell r="C5" t="str">
            <v>MM0204 2,94K 1% 0,25W TK50</v>
          </cell>
          <cell r="D5" t="str">
            <v>MM02042,94K1%</v>
          </cell>
          <cell r="E5" t="str">
            <v>Abeco</v>
          </cell>
          <cell r="F5">
            <v>39000</v>
          </cell>
        </row>
        <row r="6">
          <cell r="A6" t="str">
            <v>WRC56800</v>
          </cell>
          <cell r="B6" t="str">
            <v>CR32000ZY</v>
          </cell>
          <cell r="C6" t="str">
            <v>RC1206 0R I=2A</v>
          </cell>
          <cell r="D6" t="str">
            <v>RC12060R</v>
          </cell>
          <cell r="E6" t="str">
            <v>ASJ</v>
          </cell>
          <cell r="F6">
            <v>1380000</v>
          </cell>
        </row>
        <row r="7">
          <cell r="A7" t="str">
            <v>TDSTD7621</v>
          </cell>
          <cell r="B7" t="str">
            <v>FZT753TA</v>
          </cell>
          <cell r="C7" t="str">
            <v>PNP TRANSISTOR 100V 2A2W SOT223 </v>
          </cell>
          <cell r="D7" t="str">
            <v>FZT753</v>
          </cell>
          <cell r="E7" t="str">
            <v>Diodes,Taiwan</v>
          </cell>
          <cell r="F7">
            <v>2000</v>
          </cell>
        </row>
        <row r="8">
          <cell r="A8" t="str">
            <v>DSKYS6192</v>
          </cell>
          <cell r="B8" t="str">
            <v>BAS70067F</v>
          </cell>
          <cell r="C8" t="str">
            <v>SCHOTTKY DIODE 0,07A 70V SOT23</v>
          </cell>
          <cell r="D8" t="str">
            <v>BAS7006 common anode</v>
          </cell>
          <cell r="E8" t="str">
            <v>Diodes,Taiwan</v>
          </cell>
          <cell r="F8">
            <v>24000</v>
          </cell>
        </row>
        <row r="9">
          <cell r="A9" t="str">
            <v>ICFPGA1146</v>
          </cell>
          <cell r="B9" t="str">
            <v>T13F256C4</v>
          </cell>
          <cell r="C9" t="str">
            <v>Trion T13 FPGA Consumer Speed4 BGA256</v>
          </cell>
          <cell r="D9" t="str">
            <v>T13F256C4 Sample</v>
          </cell>
          <cell r="E9" t="str">
            <v>Efinix</v>
          </cell>
          <cell r="F9">
            <v>50</v>
          </cell>
        </row>
        <row r="10">
          <cell r="A10" t="str">
            <v>TOOL4550</v>
          </cell>
          <cell r="B10" t="str">
            <v>Z000000002</v>
          </cell>
          <cell r="C10" t="str">
            <v>Accessories</v>
          </cell>
          <cell r="D10" t="str">
            <v>MAZ JTAG Interface</v>
          </cell>
          <cell r="E10" t="str">
            <v>ELMOS</v>
          </cell>
          <cell r="F10">
            <v>3</v>
          </cell>
        </row>
        <row r="11">
          <cell r="A11" t="str">
            <v>LED11555</v>
          </cell>
          <cell r="B11" t="str">
            <v>ELS431SYGWB/S530E2/L8(DAN)</v>
          </cell>
          <cell r="C11" t="str">
            <v>7SEG.DISPL.GREEN 1D 10MM C.C.</v>
          </cell>
          <cell r="D11" t="str">
            <v>ELS431SYGWB/S530E2/L8(DAN)</v>
          </cell>
          <cell r="E11" t="str">
            <v>EVERLIGHT</v>
          </cell>
          <cell r="F11">
            <v>10412</v>
          </cell>
        </row>
        <row r="12">
          <cell r="A12" t="str">
            <v>DTRL10579</v>
          </cell>
          <cell r="B12" t="str">
            <v>1.5KE51CA HE3 TR</v>
          </cell>
          <cell r="C12" t="str">
            <v>TVS-DIODE BI 1,5KW 51V DO201 </v>
          </cell>
          <cell r="D12" t="str">
            <v>1.5KE51CAHE3</v>
          </cell>
          <cell r="E12" t="str">
            <v>FAGOR</v>
          </cell>
          <cell r="F12">
            <v>1403</v>
          </cell>
        </row>
        <row r="13">
          <cell r="A13" t="str">
            <v>STPROM1039</v>
          </cell>
          <cell r="B13" t="str">
            <v>GT24C02A2GLITR</v>
          </cell>
          <cell r="C13" t="str">
            <v>E2ser.I2C 2K 256x8 1.7V 150milSO8</v>
          </cell>
          <cell r="D13" t="str">
            <v>GT24C02A2GLITR</v>
          </cell>
          <cell r="E13" t="str">
            <v>Giantec</v>
          </cell>
          <cell r="F13">
            <v>64000</v>
          </cell>
        </row>
        <row r="14">
          <cell r="A14" t="str">
            <v>TMOS1088</v>
          </cell>
          <cell r="B14" t="str">
            <v>SP001295030</v>
          </cell>
          <cell r="C14" t="str">
            <v>N-CH 100V 100A 4,0mOhm TDSON-8</v>
          </cell>
          <cell r="D14" t="str">
            <v>BSC040N10NS5</v>
          </cell>
          <cell r="E14" t="str">
            <v>Infineon</v>
          </cell>
          <cell r="F14">
            <v>145000</v>
          </cell>
        </row>
        <row r="15">
          <cell r="A15" t="str">
            <v>ICMCU26065</v>
          </cell>
          <cell r="B15" t="str">
            <v>SP005351247</v>
          </cell>
          <cell r="C15" t="str">
            <v>AURIX2G 10MB LFBGA292 125°C</v>
          </cell>
          <cell r="D15" t="str">
            <v>SAKTC387QP160F300S AE</v>
          </cell>
          <cell r="E15" t="str">
            <v>Infineon</v>
          </cell>
          <cell r="F15">
            <v>2000</v>
          </cell>
        </row>
        <row r="16">
          <cell r="A16" t="str">
            <v>TMOSP12123</v>
          </cell>
          <cell r="B16" t="str">
            <v>SP001565910</v>
          </cell>
          <cell r="C16" t="str">
            <v>N-CH 250V 46A 46mOhm TO220-3</v>
          </cell>
          <cell r="D16" t="str">
            <v>IRFB4229PBF</v>
          </cell>
          <cell r="E16" t="str">
            <v>Infineon</v>
          </cell>
          <cell r="F16">
            <v>65000</v>
          </cell>
        </row>
        <row r="17">
          <cell r="A17" t="str">
            <v>IGBT2834</v>
          </cell>
          <cell r="B17" t="str">
            <v>SP005348294</v>
          </cell>
          <cell r="C17" t="str">
            <v>IGBT 650V 75A 1.35V      TO247</v>
          </cell>
          <cell r="D17" t="str">
            <v>IKW75N65ET7</v>
          </cell>
          <cell r="E17" t="str">
            <v>Infineon</v>
          </cell>
          <cell r="F17">
            <v>9600</v>
          </cell>
        </row>
        <row r="18">
          <cell r="A18" t="str">
            <v>TMOS6770</v>
          </cell>
          <cell r="B18" t="str">
            <v>SP005448293</v>
          </cell>
          <cell r="C18" t="str">
            <v>NCH 1200V 98A 19mOhm at 18V TO2474</v>
          </cell>
          <cell r="D18" t="str">
            <v>IMZA120R020M1H</v>
          </cell>
          <cell r="E18" t="str">
            <v>Infineon</v>
          </cell>
          <cell r="F18">
            <v>1200</v>
          </cell>
        </row>
        <row r="19">
          <cell r="A19" t="str">
            <v>TMOSP9837</v>
          </cell>
          <cell r="B19" t="str">
            <v>SP000297356</v>
          </cell>
          <cell r="C19" t="str">
            <v>NCH 600V  31A   99mOhm TO2623</v>
          </cell>
          <cell r="D19" t="str">
            <v>IPI60R099CP</v>
          </cell>
          <cell r="E19" t="str">
            <v>Infineon</v>
          </cell>
          <cell r="F19">
            <v>4000</v>
          </cell>
        </row>
        <row r="20">
          <cell r="A20" t="str">
            <v>ICPWM8872</v>
          </cell>
          <cell r="B20" t="str">
            <v>SP001657934</v>
          </cell>
          <cell r="C20" t="str">
            <v>SAFETY POWER SUPPLY 5V</v>
          </cell>
          <cell r="D20" t="str">
            <v>TLF35584QVVS1</v>
          </cell>
          <cell r="E20" t="str">
            <v>Infineon</v>
          </cell>
          <cell r="F20">
            <v>2500</v>
          </cell>
        </row>
        <row r="21">
          <cell r="A21" t="str">
            <v>TMOS6607</v>
          </cell>
          <cell r="B21" t="str">
            <v>SP005425989</v>
          </cell>
          <cell r="C21" t="str">
            <v>NCH 1200V 55A 39mOhm bei 18V</v>
          </cell>
          <cell r="D21" t="str">
            <v>IMZA120R040M1H</v>
          </cell>
          <cell r="E21" t="str">
            <v>Infineon</v>
          </cell>
          <cell r="F21">
            <v>1200</v>
          </cell>
        </row>
        <row r="22">
          <cell r="A22" t="str">
            <v>IGBT1981</v>
          </cell>
          <cell r="B22" t="str">
            <v>SP001319684</v>
          </cell>
          <cell r="C22" t="str">
            <v>IGBT 650V  75A  1.42V  TO2473</v>
          </cell>
          <cell r="D22" t="str">
            <v>IKW75N65ES5</v>
          </cell>
          <cell r="E22" t="str">
            <v>Infineon</v>
          </cell>
          <cell r="F22">
            <v>2400</v>
          </cell>
        </row>
        <row r="23">
          <cell r="A23" t="str">
            <v>DSKY5441</v>
          </cell>
          <cell r="B23" t="str">
            <v>SP001687170</v>
          </cell>
          <cell r="C23" t="str">
            <v>SiCD 40A  1200V 1,65V TO2472</v>
          </cell>
          <cell r="D23" t="str">
            <v>IDWD40G120C5</v>
          </cell>
          <cell r="E23" t="str">
            <v>Infineon</v>
          </cell>
          <cell r="F23">
            <v>720</v>
          </cell>
        </row>
        <row r="24">
          <cell r="A24" t="str">
            <v>DSKY5446</v>
          </cell>
          <cell r="B24" t="str">
            <v>SP001687166</v>
          </cell>
          <cell r="C24" t="str">
            <v>SiCD 40A  1200V 1,65V TO2472</v>
          </cell>
          <cell r="D24" t="str">
            <v>IDWD20G120C5</v>
          </cell>
          <cell r="E24" t="str">
            <v>Infineon</v>
          </cell>
          <cell r="F24">
            <v>960</v>
          </cell>
        </row>
        <row r="25">
          <cell r="A25" t="str">
            <v>KTA8624</v>
          </cell>
          <cell r="B25" t="str">
            <v>TAJD106M035RNJ</v>
          </cell>
          <cell r="C25" t="str">
            <v>TC 10uF 35V 20% Case D</v>
          </cell>
          <cell r="D25" t="str">
            <v>TC10U35VD</v>
          </cell>
          <cell r="E25" t="str">
            <v>KAP</v>
          </cell>
          <cell r="F25">
            <v>100000</v>
          </cell>
        </row>
        <row r="26">
          <cell r="A26" t="str">
            <v>KTA9049</v>
          </cell>
          <cell r="B26" t="str">
            <v>TAJC476M016RNJ</v>
          </cell>
          <cell r="C26" t="str">
            <v>TC 47uF 16V 20% Case C</v>
          </cell>
          <cell r="D26" t="str">
            <v>TC47U16VC</v>
          </cell>
          <cell r="E26" t="str">
            <v>KAP</v>
          </cell>
          <cell r="F26">
            <v>100000</v>
          </cell>
        </row>
        <row r="27">
          <cell r="A27" t="str">
            <v>KTA7120</v>
          </cell>
          <cell r="B27" t="str">
            <v>TAJA475K025RNJ</v>
          </cell>
          <cell r="C27" t="str">
            <v>TC 4,7uF 25V 10% Case A</v>
          </cell>
          <cell r="D27" t="str">
            <v>TC4,7U25VA</v>
          </cell>
          <cell r="E27" t="str">
            <v>KAP</v>
          </cell>
          <cell r="F27">
            <v>138000</v>
          </cell>
        </row>
        <row r="28">
          <cell r="A28" t="str">
            <v>KTA7270</v>
          </cell>
          <cell r="B28" t="str">
            <v>TAJB106M010RNJ</v>
          </cell>
          <cell r="C28" t="str">
            <v>TC 10uF 10V 20% Case B</v>
          </cell>
          <cell r="D28" t="str">
            <v>TC10U10VB</v>
          </cell>
          <cell r="E28" t="str">
            <v>KAP</v>
          </cell>
          <cell r="F28">
            <v>36000</v>
          </cell>
        </row>
        <row r="29">
          <cell r="A29" t="str">
            <v>KTA6624</v>
          </cell>
          <cell r="B29" t="str">
            <v>TAJA476K006RNJ</v>
          </cell>
          <cell r="C29" t="str">
            <v>TC 47uF 6,3V 10% Case A</v>
          </cell>
          <cell r="D29" t="str">
            <v>TC47U6,3VA</v>
          </cell>
          <cell r="E29" t="str">
            <v>KAP</v>
          </cell>
          <cell r="F29">
            <v>6000</v>
          </cell>
        </row>
        <row r="30">
          <cell r="A30" t="str">
            <v>KEL22729</v>
          </cell>
          <cell r="B30" t="str">
            <v>A768MS128M1CLAE015</v>
          </cell>
          <cell r="C30" t="str">
            <v>A768 1200UF 16V 20% 10x12</v>
          </cell>
          <cell r="D30" t="str">
            <v>HSPC1200U16V</v>
          </cell>
          <cell r="E30" t="str">
            <v>Kemet</v>
          </cell>
          <cell r="F30">
            <v>29600</v>
          </cell>
        </row>
        <row r="31">
          <cell r="A31" t="str">
            <v>KTA9299</v>
          </cell>
          <cell r="B31" t="str">
            <v>T491C156K025AT</v>
          </cell>
          <cell r="C31" t="str">
            <v>TC 15uF 25V 10% Case C</v>
          </cell>
          <cell r="D31" t="str">
            <v>TC15U25VC</v>
          </cell>
          <cell r="E31" t="str">
            <v>Kemet</v>
          </cell>
          <cell r="F31">
            <v>5000</v>
          </cell>
        </row>
        <row r="32">
          <cell r="A32" t="str">
            <v>KTA9198</v>
          </cell>
          <cell r="B32" t="str">
            <v>T495B685M025ATE1K0</v>
          </cell>
          <cell r="C32" t="str">
            <v>TC 6,8uF 25V 20% Case B 1000mOhm</v>
          </cell>
          <cell r="D32" t="str">
            <v>TC6,8U25VBLOWR</v>
          </cell>
          <cell r="E32" t="str">
            <v>Kemet</v>
          </cell>
          <cell r="F32">
            <v>2000</v>
          </cell>
        </row>
        <row r="33">
          <cell r="A33" t="str">
            <v>WVDR3744</v>
          </cell>
          <cell r="B33" t="str">
            <v>VCAC060317X330MRP</v>
          </cell>
          <cell r="C33" t="str">
            <v>VC0603 DC=17V CL=52V 0,05J </v>
          </cell>
          <cell r="D33" t="str">
            <v>VC17V0603</v>
          </cell>
          <cell r="E33" t="str">
            <v>Kyocera AVX</v>
          </cell>
          <cell r="F33">
            <v>460000</v>
          </cell>
        </row>
        <row r="34">
          <cell r="A34" t="str">
            <v>DTRL12925</v>
          </cell>
          <cell r="B34" t="str">
            <v>5.0SMDJ30CAS</v>
          </cell>
          <cell r="C34" t="str">
            <v>TVSDIODE BI    5KW 30V SMC</v>
          </cell>
          <cell r="D34" t="str">
            <v>5.0SMDJ30CAS</v>
          </cell>
          <cell r="E34" t="str">
            <v>Littelfuse</v>
          </cell>
          <cell r="F34">
            <v>27000</v>
          </cell>
        </row>
        <row r="35">
          <cell r="A35" t="str">
            <v>DTRL8404</v>
          </cell>
          <cell r="B35" t="str">
            <v>P4KE480A</v>
          </cell>
          <cell r="C35" t="str">
            <v>TVS-DIODE UNI 0,4KW 480V DO41 </v>
          </cell>
          <cell r="D35" t="str">
            <v>P4KE480A  EGO</v>
          </cell>
          <cell r="E35" t="str">
            <v>Littelfuse</v>
          </cell>
          <cell r="F35">
            <v>10000</v>
          </cell>
        </row>
        <row r="36">
          <cell r="A36" t="str">
            <v>RFMCU1486</v>
          </cell>
          <cell r="B36" t="str">
            <v>NRF52840CKAAR7</v>
          </cell>
          <cell r="C36" t="str">
            <v>BT5.0/802.15.4/ANT/2.4 WLCSP</v>
          </cell>
          <cell r="D36" t="str">
            <v>NRF52840CKAAR7DX0</v>
          </cell>
          <cell r="E36" t="str">
            <v>Nordic</v>
          </cell>
          <cell r="F36">
            <v>4500</v>
          </cell>
        </row>
        <row r="37">
          <cell r="A37" t="str">
            <v>LEDATV2436</v>
          </cell>
          <cell r="B37" t="str">
            <v>Q65112A4763</v>
          </cell>
          <cell r="C37" t="str">
            <v>OSRAM TOPLED E1608 RED &gt;390MCD</v>
          </cell>
          <cell r="D37" t="str">
            <v>KSDELPS1.22TIVH68H3Q420S</v>
          </cell>
          <cell r="E37" t="str">
            <v>OSRAM</v>
          </cell>
          <cell r="F37">
            <v>9000</v>
          </cell>
        </row>
        <row r="38">
          <cell r="A38" t="str">
            <v>LEDATV2503</v>
          </cell>
          <cell r="B38" t="str">
            <v>Q65110A1952</v>
          </cell>
          <cell r="C38" t="str">
            <v>MINI-TOPLED BLUE CLEAR</v>
          </cell>
          <cell r="D38" t="str">
            <v>LBM673M1N235110R18Z</v>
          </cell>
          <cell r="E38" t="str">
            <v>OSRAM</v>
          </cell>
          <cell r="F38">
            <v>3000</v>
          </cell>
        </row>
        <row r="39">
          <cell r="A39" t="str">
            <v>KEL18119</v>
          </cell>
          <cell r="B39" t="str">
            <v>EEEFTV151XAP</v>
          </cell>
          <cell r="C39" t="str">
            <v>V-FT 150uF 35V 20% 6x8</v>
          </cell>
          <cell r="D39" t="str">
            <v>HCRL150U35V</v>
          </cell>
          <cell r="E39" t="str">
            <v>PANASONIC</v>
          </cell>
          <cell r="F39">
            <v>2700</v>
          </cell>
        </row>
        <row r="40">
          <cell r="A40" t="str">
            <v>DSKY5823</v>
          </cell>
          <cell r="B40" t="str">
            <v>RB520S40_R1_00001</v>
          </cell>
          <cell r="C40" t="str">
            <v>SCHOTTKY-DIODE 1A 40V SOD523</v>
          </cell>
          <cell r="D40" t="str">
            <v>RB520S40</v>
          </cell>
          <cell r="E40" t="str">
            <v>PANJIT</v>
          </cell>
          <cell r="F40">
            <v>700000</v>
          </cell>
        </row>
        <row r="41">
          <cell r="A41" t="str">
            <v>TMOS6293</v>
          </cell>
          <cell r="B41" t="str">
            <v>PJA3416AE_R1_00001</v>
          </cell>
          <cell r="C41" t="str">
            <v>NCH 20V 6,5A 18,4mOhm at 4,5V</v>
          </cell>
          <cell r="D41" t="str">
            <v>PJA3416AE_R1_00001</v>
          </cell>
          <cell r="E41" t="str">
            <v>Panjit</v>
          </cell>
          <cell r="F41">
            <v>45000</v>
          </cell>
        </row>
        <row r="42">
          <cell r="A42" t="str">
            <v>IND18028</v>
          </cell>
          <cell r="B42" t="str">
            <v>PE1812ACC110STS</v>
          </cell>
          <cell r="C42" t="str">
            <v>PE1812ACC 2X11uH 360mA</v>
          </cell>
          <cell r="D42" t="str">
            <v>INDK2X11U1812</v>
          </cell>
          <cell r="E42" t="str">
            <v>Pulse</v>
          </cell>
          <cell r="F42">
            <v>19000</v>
          </cell>
        </row>
        <row r="43">
          <cell r="A43" t="str">
            <v>KEL14024</v>
          </cell>
          <cell r="B43" t="str">
            <v>BL2G106M10020PA259</v>
          </cell>
          <cell r="C43" t="str">
            <v>BL 10uF 400V 20% 10x20/5,0</v>
          </cell>
          <cell r="D43" t="str">
            <v>HFRLB10U400V5,0</v>
          </cell>
          <cell r="E43" t="str">
            <v>Samwha</v>
          </cell>
          <cell r="F43">
            <v>14000</v>
          </cell>
        </row>
        <row r="44">
          <cell r="A44" t="str">
            <v>WPR7135</v>
          </cell>
          <cell r="B44" t="str">
            <v>KRL2012EMR005FT5</v>
          </cell>
          <cell r="C44" t="str">
            <v>WT0508 0,005R 1% 1W WT LOW EMF </v>
          </cell>
          <cell r="D44" t="str">
            <v>RC05080,005R1%</v>
          </cell>
          <cell r="E44" t="str">
            <v>Susumu</v>
          </cell>
          <cell r="F44">
            <v>5000</v>
          </cell>
        </row>
        <row r="45">
          <cell r="A45" t="str">
            <v>WVDR3269</v>
          </cell>
          <cell r="B45" t="str">
            <v>B72580T0400K062</v>
          </cell>
          <cell r="C45" t="str">
            <v>VC 1812 DC=56V CL=110V 4,8J</v>
          </cell>
          <cell r="D45" t="str">
            <v>VC40V1812</v>
          </cell>
          <cell r="E45" t="str">
            <v>TDK EPCOS</v>
          </cell>
          <cell r="F45">
            <v>8000</v>
          </cell>
        </row>
        <row r="46">
          <cell r="A46" t="str">
            <v>GSM2255</v>
          </cell>
          <cell r="B46" t="str">
            <v>LE910C4WD06R067100</v>
          </cell>
          <cell r="C46" t="str">
            <v>LTE C4 THREADX GNSS opt.2G/3GFB</v>
          </cell>
          <cell r="D46" t="str">
            <v>LE910C4WWXD SKU 25.30.606</v>
          </cell>
          <cell r="E46" t="str">
            <v>TELIT</v>
          </cell>
          <cell r="F46">
            <v>10</v>
          </cell>
        </row>
        <row r="47">
          <cell r="A47" t="str">
            <v>DSKYS4887</v>
          </cell>
          <cell r="B47" t="str">
            <v>SS24E3/52T</v>
          </cell>
          <cell r="C47" t="str">
            <v>SCHOTTKYDIODE 2A 40V SMB</v>
          </cell>
          <cell r="D47" t="str">
            <v>SS24</v>
          </cell>
          <cell r="E47" t="str">
            <v>Vishay</v>
          </cell>
          <cell r="F47">
            <v>41250</v>
          </cell>
        </row>
        <row r="48">
          <cell r="A48" t="str">
            <v>WPR10627</v>
          </cell>
          <cell r="B48" t="str">
            <v>RV0603E4121BGT</v>
          </cell>
          <cell r="C48" t="str">
            <v>TF0603 4,12K 0,1% 0,125W TK25 </v>
          </cell>
          <cell r="D48" t="str">
            <v>TF06034,12K0,1%</v>
          </cell>
          <cell r="E48" t="str">
            <v>Vishay</v>
          </cell>
          <cell r="F48">
            <v>400</v>
          </cell>
        </row>
        <row r="49">
          <cell r="A49" t="str">
            <v>WPR10630</v>
          </cell>
          <cell r="B49" t="str">
            <v>RV0603E1002BGT</v>
          </cell>
          <cell r="C49" t="str">
            <v>TF0603 10K 0,1% 0,125W TK25</v>
          </cell>
          <cell r="D49" t="str">
            <v>TF060310K0,1%</v>
          </cell>
          <cell r="E49" t="str">
            <v>Vishay</v>
          </cell>
          <cell r="F49">
            <v>300</v>
          </cell>
        </row>
        <row r="50">
          <cell r="A50" t="str">
            <v>WPR10625</v>
          </cell>
          <cell r="B50" t="str">
            <v>RV0603E3651BGT</v>
          </cell>
          <cell r="C50" t="str">
            <v>TF0603 3,65K 0,1% 0,125W TK25</v>
          </cell>
          <cell r="D50" t="str">
            <v>TF06033,65K0,1%</v>
          </cell>
          <cell r="E50" t="str">
            <v>Vishay</v>
          </cell>
          <cell r="F50">
            <v>200</v>
          </cell>
        </row>
        <row r="51">
          <cell r="A51" t="str">
            <v>WPR10626</v>
          </cell>
          <cell r="B51" t="str">
            <v>RV0603E3741BGT</v>
          </cell>
          <cell r="C51" t="str">
            <v>TF0603 3,74K 0,1% 0,125W TK25</v>
          </cell>
          <cell r="D51" t="str">
            <v>TF06033,74K0,1%</v>
          </cell>
          <cell r="E51" t="str">
            <v>Vishay</v>
          </cell>
          <cell r="F51">
            <v>200</v>
          </cell>
        </row>
        <row r="52">
          <cell r="A52" t="str">
            <v>WPR10629</v>
          </cell>
          <cell r="B52" t="str">
            <v>RV0603E9311BGT</v>
          </cell>
          <cell r="C52" t="str">
            <v>TF0603 9,31K 0,1% 0,125W TK25</v>
          </cell>
          <cell r="D52" t="str">
            <v>TF06039,31K0,1%</v>
          </cell>
          <cell r="E52" t="str">
            <v>Vishay</v>
          </cell>
          <cell r="F52">
            <v>200</v>
          </cell>
        </row>
        <row r="53">
          <cell r="A53" t="str">
            <v>WRC56085</v>
          </cell>
          <cell r="B53" t="str">
            <v>CRCW12062R40FKEA</v>
          </cell>
          <cell r="C53" t="str">
            <v>RC1206 2,4R 1% 0,25W TK100</v>
          </cell>
          <cell r="D53" t="str">
            <v>RC12062,4R1%</v>
          </cell>
          <cell r="E53" t="str">
            <v>Vishay</v>
          </cell>
          <cell r="F53">
            <v>265000</v>
          </cell>
        </row>
        <row r="54">
          <cell r="A54" t="str">
            <v>LED25014</v>
          </cell>
          <cell r="B54" t="str">
            <v>VLMKG3400GS08</v>
          </cell>
          <cell r="C54" t="str">
            <v>SMD LED PLCC4 BICOLG/R 35/65MCD </v>
          </cell>
          <cell r="D54" t="str">
            <v>VLMKG3400GS08</v>
          </cell>
          <cell r="E54" t="str">
            <v>Vishay</v>
          </cell>
          <cell r="F54">
            <v>4500</v>
          </cell>
        </row>
        <row r="55">
          <cell r="A55" t="str">
            <v>WPR10624</v>
          </cell>
          <cell r="B55" t="str">
            <v>RV0603E2211BGT</v>
          </cell>
          <cell r="C55" t="str">
            <v>TF0603 2,21K 0,1% 0,125W TK25</v>
          </cell>
          <cell r="D55" t="str">
            <v>TF06032,21K0,1%</v>
          </cell>
          <cell r="E55" t="str">
            <v>Vishay</v>
          </cell>
          <cell r="F55">
            <v>100</v>
          </cell>
        </row>
        <row r="56">
          <cell r="A56" t="str">
            <v>WPR10631</v>
          </cell>
          <cell r="B56" t="str">
            <v>RV0603E1022BGT</v>
          </cell>
          <cell r="C56" t="str">
            <v>TF0603 10,2K 0,1% 0,125W TK25</v>
          </cell>
          <cell r="D56" t="str">
            <v>TF060310,2K0,1%</v>
          </cell>
          <cell r="E56" t="str">
            <v>Vishay</v>
          </cell>
          <cell r="F56">
            <v>100</v>
          </cell>
        </row>
        <row r="57">
          <cell r="A57" t="str">
            <v>WPR10632</v>
          </cell>
          <cell r="B57" t="str">
            <v>RV0603E2492BGT</v>
          </cell>
          <cell r="C57" t="str">
            <v>TF0603 24,9K 0,1% 0,125W TK25</v>
          </cell>
          <cell r="D57" t="str">
            <v>TF060324,9K0,1%</v>
          </cell>
          <cell r="E57" t="str">
            <v>Vishay</v>
          </cell>
          <cell r="F57">
            <v>100</v>
          </cell>
        </row>
        <row r="58">
          <cell r="A58" t="str">
            <v>WPR10623</v>
          </cell>
          <cell r="B58" t="str">
            <v>RV0603E9090BGT</v>
          </cell>
          <cell r="C58" t="str">
            <v>TF0603 909R 0,1% 0,125W TK25</v>
          </cell>
          <cell r="D58" t="str">
            <v>TF0603909R0,1%</v>
          </cell>
          <cell r="E58" t="str">
            <v>Vishay</v>
          </cell>
          <cell r="F58">
            <v>100</v>
          </cell>
        </row>
        <row r="59">
          <cell r="A59" t="str">
            <v>WPR10628</v>
          </cell>
          <cell r="B59" t="str">
            <v>RV0603E6811BGT</v>
          </cell>
          <cell r="C59" t="str">
            <v>TF0603 6,81K 0,1% 0,125W TK25</v>
          </cell>
          <cell r="D59" t="str">
            <v>TF06036,81K0,1%</v>
          </cell>
          <cell r="E59" t="str">
            <v>Vishay</v>
          </cell>
          <cell r="F59">
            <v>100</v>
          </cell>
        </row>
        <row r="60">
          <cell r="A60" t="str">
            <v>WSR1337</v>
          </cell>
          <cell r="B60" t="str">
            <v>RCA12067R50FKEA</v>
          </cell>
          <cell r="C60" t="str">
            <v>AS1206 7,5R 1% 0,25W ANTISULFUR</v>
          </cell>
          <cell r="D60" t="str">
            <v>RC12067,5R1%</v>
          </cell>
          <cell r="E60" t="str">
            <v>Vishay</v>
          </cell>
          <cell r="F60">
            <v>135000</v>
          </cell>
        </row>
        <row r="61">
          <cell r="A61" t="str">
            <v>KFO11583</v>
          </cell>
          <cell r="B61" t="str">
            <v>DCP4N047006ID4KSC9</v>
          </cell>
          <cell r="C61" t="str">
            <v>FP 7,0uF 900Vdc 10% P27,5 MKP</v>
          </cell>
          <cell r="D61" t="str">
            <v>FP7,0U27,5900V10%</v>
          </cell>
          <cell r="E61" t="str">
            <v>WIMA</v>
          </cell>
          <cell r="F61">
            <v>10692</v>
          </cell>
        </row>
        <row r="62">
          <cell r="A62" t="str">
            <v>WSR3379</v>
          </cell>
          <cell r="B62" t="str">
            <v>AC0805FR7W15RL</v>
          </cell>
          <cell r="C62" t="str">
            <v>HP0805 15R 1% 0,25W AUTOMO HP</v>
          </cell>
          <cell r="D62" t="str">
            <v>RC080515R1%</v>
          </cell>
          <cell r="E62" t="str">
            <v>Yageo</v>
          </cell>
          <cell r="F62">
            <v>125000</v>
          </cell>
        </row>
        <row r="63">
          <cell r="A63" t="str">
            <v>WRC37800</v>
          </cell>
          <cell r="B63" t="str">
            <v>RC1206FR073K74L</v>
          </cell>
          <cell r="C63" t="str">
            <v>RC1206 3,74K 1% 0,25W TK100 </v>
          </cell>
          <cell r="D63" t="str">
            <v>RC12063,74K1%</v>
          </cell>
          <cell r="E63" t="str">
            <v>Yageo</v>
          </cell>
          <cell r="F63">
            <v>250000</v>
          </cell>
        </row>
        <row r="64">
          <cell r="A64" t="str">
            <v>WRC60227</v>
          </cell>
          <cell r="B64" t="str">
            <v>RC1206FR132K61L</v>
          </cell>
          <cell r="C64" t="str">
            <v>RC1206 2,61K 1% 0,25W TK100</v>
          </cell>
          <cell r="D64" t="str">
            <v>RC12062,61K1%</v>
          </cell>
          <cell r="E64" t="str">
            <v>Yageo</v>
          </cell>
          <cell r="F64">
            <v>140000</v>
          </cell>
        </row>
        <row r="65">
          <cell r="A65" t="str">
            <v>WRC46056</v>
          </cell>
          <cell r="B65" t="str">
            <v>RC0603JR1347KL</v>
          </cell>
          <cell r="C65" t="str">
            <v>RC0603 47K 5% 0,1W TK100</v>
          </cell>
          <cell r="D65" t="str">
            <v>RC060347K5%</v>
          </cell>
          <cell r="E65" t="str">
            <v>Yageo</v>
          </cell>
          <cell r="F65">
            <v>420000</v>
          </cell>
        </row>
        <row r="66">
          <cell r="A66" t="str">
            <v>WRC31877</v>
          </cell>
          <cell r="B66" t="str">
            <v>RC1206FR072K43L</v>
          </cell>
          <cell r="C66" t="str">
            <v>RC1206 2,43K 1% 0,25W TK100</v>
          </cell>
          <cell r="D66" t="str">
            <v>RC12062,43K1%</v>
          </cell>
          <cell r="E66" t="str">
            <v>Yageo</v>
          </cell>
          <cell r="F66">
            <v>330000</v>
          </cell>
        </row>
        <row r="67">
          <cell r="A67" t="str">
            <v>WPR5745</v>
          </cell>
          <cell r="B67" t="str">
            <v>PE1206FRF7W0R18L</v>
          </cell>
          <cell r="C67" t="str">
            <v>PE1206 0,18R 1% 0,5W TK100 HIGHPOWER</v>
          </cell>
          <cell r="D67" t="str">
            <v>RC12060,18R1%</v>
          </cell>
          <cell r="E67" t="str">
            <v>Yageo</v>
          </cell>
          <cell r="F67">
            <v>4000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utronik"/>
    </sheetNames>
    <sheetDataSet>
      <sheetData sheetId="0">
        <row r="1">
          <cell r="D1" t="str">
            <v>Rutronik Part</v>
          </cell>
          <cell r="E1" t="str">
            <v>Description</v>
          </cell>
        </row>
        <row r="2">
          <cell r="D2" t="str">
            <v>TMOS3248</v>
          </cell>
          <cell r="E2" t="str">
            <v>N-CH 900V 36A 100mOhm TO247-3</v>
          </cell>
        </row>
        <row r="3">
          <cell r="D3" t="str">
            <v>TMOS1940</v>
          </cell>
          <cell r="E3" t="str">
            <v>N-CH 100V 42A 21mOhm    PPSO-8L</v>
          </cell>
        </row>
        <row r="4">
          <cell r="D4" t="str">
            <v>TMOS2270</v>
          </cell>
          <cell r="E4" t="str">
            <v>N-CH 600V 50A 40mOhm TO-247-3</v>
          </cell>
        </row>
        <row r="5">
          <cell r="D5" t="str">
            <v>TMOSP12121</v>
          </cell>
          <cell r="E5" t="str">
            <v>N-CH 200V 65A 26mOhm TO220-3</v>
          </cell>
        </row>
        <row r="6">
          <cell r="D6" t="str">
            <v>TMOS6387</v>
          </cell>
          <cell r="E6" t="str">
            <v>N-CH 100V 203A 1,4mOhm TO247-3</v>
          </cell>
        </row>
        <row r="7">
          <cell r="D7" t="str">
            <v>WSR4136</v>
          </cell>
          <cell r="E7" t="str">
            <v>HP0805 1,47K 1% 0,25W AUTOMO HP</v>
          </cell>
        </row>
        <row r="8">
          <cell r="D8" t="str">
            <v>WPR8838</v>
          </cell>
          <cell r="E8" t="str">
            <v>AT0603 30,1K 0,1% 0,1W TK25 AUTOMO</v>
          </cell>
        </row>
        <row r="9">
          <cell r="D9" t="str">
            <v>KKK24696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5F02C-109E-438E-9779-1EDD41781FA4}">
  <dimension ref="A1:F67"/>
  <sheetViews>
    <sheetView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F12" sqref="F12"/>
    </sheetView>
  </sheetViews>
  <sheetFormatPr defaultRowHeight="14.5" x14ac:dyDescent="0.35"/>
  <cols>
    <col min="1" max="1" width="17.54296875" style="6" bestFit="1" customWidth="1"/>
    <col min="2" max="2" width="27.1796875" style="6" bestFit="1" customWidth="1"/>
    <col min="3" max="3" width="35.36328125" style="6" bestFit="1" customWidth="1"/>
    <col min="4" max="4" width="27.1796875" style="6" bestFit="1" customWidth="1"/>
    <col min="5" max="5" width="12.6328125" style="6" bestFit="1" customWidth="1"/>
    <col min="6" max="6" width="12.26953125" style="6" bestFit="1" customWidth="1"/>
  </cols>
  <sheetData>
    <row r="1" spans="1:6" ht="17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6" x14ac:dyDescent="0.35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 t="s">
        <v>11</v>
      </c>
    </row>
    <row r="3" spans="1:6" x14ac:dyDescent="0.35">
      <c r="A3" s="4" t="s">
        <v>69</v>
      </c>
      <c r="B3" s="4" t="str">
        <f>VLOOKUP($A3,[2]Sheet1!$A:$F,2,0)</f>
        <v>CSRV0204FTDV2001</v>
      </c>
      <c r="C3" s="4" t="str">
        <f>VLOOKUP($A3,[2]Sheet1!$A:$F,3,0)</f>
        <v>MM0204 2K 1% 0,25W TK50</v>
      </c>
      <c r="D3" s="4" t="str">
        <f>VLOOKUP($A3,[2]Sheet1!$A:$F,4,0)</f>
        <v>MM02042K1%</v>
      </c>
      <c r="E3" s="4" t="str">
        <f>VLOOKUP($A3,[2]Sheet1!$A:$F,5,0)</f>
        <v>Abeco</v>
      </c>
      <c r="F3" s="5">
        <v>45000</v>
      </c>
    </row>
    <row r="4" spans="1:6" x14ac:dyDescent="0.35">
      <c r="A4" s="4" t="s">
        <v>70</v>
      </c>
      <c r="B4" s="4" t="str">
        <f>VLOOKUP($A4,[2]Sheet1!$A:$F,2,0)</f>
        <v>CSRV0204FTDV1691</v>
      </c>
      <c r="C4" s="4" t="str">
        <f>VLOOKUP($A4,[2]Sheet1!$A:$F,3,0)</f>
        <v>MM0204 1,69K 1% 0,25W TK50</v>
      </c>
      <c r="D4" s="4" t="str">
        <f>VLOOKUP($A4,[2]Sheet1!$A:$F,4,0)</f>
        <v>MM02041,69K1%</v>
      </c>
      <c r="E4" s="4" t="str">
        <f>VLOOKUP($A4,[2]Sheet1!$A:$F,5,0)</f>
        <v>Abeco</v>
      </c>
      <c r="F4" s="5">
        <v>42000</v>
      </c>
    </row>
    <row r="5" spans="1:6" x14ac:dyDescent="0.35">
      <c r="A5" s="4" t="s">
        <v>74</v>
      </c>
      <c r="B5" s="4" t="str">
        <f>VLOOKUP($A5,[2]Sheet1!$A:$F,2,0)</f>
        <v>CSRV0204FTDV2941</v>
      </c>
      <c r="C5" s="4" t="str">
        <f>VLOOKUP($A5,[2]Sheet1!$A:$F,3,0)</f>
        <v>MM0204 2,94K 1% 0,25W TK50</v>
      </c>
      <c r="D5" s="4" t="str">
        <f>VLOOKUP($A5,[2]Sheet1!$A:$F,4,0)</f>
        <v>MM02042,94K1%</v>
      </c>
      <c r="E5" s="4" t="str">
        <f>VLOOKUP($A5,[2]Sheet1!$A:$F,5,0)</f>
        <v>Abeco</v>
      </c>
      <c r="F5" s="5">
        <v>39000</v>
      </c>
    </row>
    <row r="6" spans="1:6" x14ac:dyDescent="0.35">
      <c r="A6" s="4" t="s">
        <v>52</v>
      </c>
      <c r="B6" s="4" t="str">
        <f>VLOOKUP($A6,[2]Sheet1!$A:$F,2,0)</f>
        <v>CR32000ZY</v>
      </c>
      <c r="C6" s="4" t="str">
        <f>VLOOKUP($A6,[2]Sheet1!$A:$F,3,0)</f>
        <v>RC1206 0R I=2A</v>
      </c>
      <c r="D6" s="4" t="str">
        <f>VLOOKUP($A6,[2]Sheet1!$A:$F,4,0)</f>
        <v>RC12060R</v>
      </c>
      <c r="E6" s="4" t="str">
        <f>VLOOKUP($A6,[2]Sheet1!$A:$F,5,0)</f>
        <v>ASJ</v>
      </c>
      <c r="F6" s="5">
        <v>1380000</v>
      </c>
    </row>
    <row r="7" spans="1:6" x14ac:dyDescent="0.35">
      <c r="A7" s="4" t="s">
        <v>66</v>
      </c>
      <c r="B7" s="4" t="str">
        <f>VLOOKUP($A7,[2]Sheet1!$A:$F,2,0)</f>
        <v>FZT753TA</v>
      </c>
      <c r="C7" s="4" t="str">
        <f>VLOOKUP($A7,[2]Sheet1!$A:$F,3,0)</f>
        <v>PNP TRANSISTOR 100V 2A2W SOT223 </v>
      </c>
      <c r="D7" s="4" t="str">
        <f>VLOOKUP($A7,[2]Sheet1!$A:$F,4,0)</f>
        <v>FZT753</v>
      </c>
      <c r="E7" s="4" t="str">
        <f>VLOOKUP($A7,[2]Sheet1!$A:$F,5,0)</f>
        <v>Diodes,Taiwan</v>
      </c>
      <c r="F7" s="5">
        <v>2000</v>
      </c>
    </row>
    <row r="8" spans="1:6" x14ac:dyDescent="0.35">
      <c r="A8" s="4" t="s">
        <v>71</v>
      </c>
      <c r="B8" s="4" t="str">
        <f>VLOOKUP($A8,[2]Sheet1!$A:$F,2,0)</f>
        <v>BAS70067F</v>
      </c>
      <c r="C8" s="4" t="str">
        <f>VLOOKUP($A8,[2]Sheet1!$A:$F,3,0)</f>
        <v>SCHOTTKY DIODE 0,07A 70V SOT23</v>
      </c>
      <c r="D8" s="4" t="str">
        <f>VLOOKUP($A8,[2]Sheet1!$A:$F,4,0)</f>
        <v>BAS7006 common anode</v>
      </c>
      <c r="E8" s="4" t="str">
        <f>VLOOKUP($A8,[2]Sheet1!$A:$F,5,0)</f>
        <v>Diodes,Taiwan</v>
      </c>
      <c r="F8" s="5">
        <v>24000</v>
      </c>
    </row>
    <row r="9" spans="1:6" x14ac:dyDescent="0.35">
      <c r="A9" s="4" t="s">
        <v>64</v>
      </c>
      <c r="B9" s="4" t="str">
        <f>VLOOKUP($A9,[2]Sheet1!$A:$F,2,0)</f>
        <v>T13F256C4</v>
      </c>
      <c r="C9" s="4" t="str">
        <f>VLOOKUP($A9,[2]Sheet1!$A:$F,3,0)</f>
        <v>Trion T13 FPGA Consumer Speed4 BGA256</v>
      </c>
      <c r="D9" s="4" t="str">
        <f>VLOOKUP($A9,[2]Sheet1!$A:$F,4,0)</f>
        <v>T13F256C4 Sample</v>
      </c>
      <c r="E9" s="4" t="str">
        <f>VLOOKUP($A9,[2]Sheet1!$A:$F,5,0)</f>
        <v>Efinix</v>
      </c>
      <c r="F9" s="5">
        <v>50</v>
      </c>
    </row>
    <row r="10" spans="1:6" x14ac:dyDescent="0.35">
      <c r="A10" s="4" t="s">
        <v>40</v>
      </c>
      <c r="B10" s="4" t="str">
        <f>VLOOKUP($A10,[2]Sheet1!$A:$F,2,0)</f>
        <v>Z000000002</v>
      </c>
      <c r="C10" s="4" t="str">
        <f>VLOOKUP($A10,[2]Sheet1!$A:$F,3,0)</f>
        <v>Accessories</v>
      </c>
      <c r="D10" s="4" t="str">
        <f>VLOOKUP($A10,[2]Sheet1!$A:$F,4,0)</f>
        <v>MAZ JTAG Interface</v>
      </c>
      <c r="E10" s="4" t="str">
        <f>VLOOKUP($A10,[2]Sheet1!$A:$F,5,0)</f>
        <v>ELMOS</v>
      </c>
      <c r="F10" s="5">
        <v>3</v>
      </c>
    </row>
    <row r="11" spans="1:6" x14ac:dyDescent="0.35">
      <c r="A11" s="4" t="s">
        <v>45</v>
      </c>
      <c r="B11" s="4" t="str">
        <f>VLOOKUP($A11,[2]Sheet1!$A:$F,2,0)</f>
        <v>ELS431SYGWB/S530E2/L8(DAN)</v>
      </c>
      <c r="C11" s="4" t="str">
        <f>VLOOKUP($A11,[2]Sheet1!$A:$F,3,0)</f>
        <v>7SEG.DISPL.GREEN 1D 10MM C.C.</v>
      </c>
      <c r="D11" s="4" t="str">
        <f>VLOOKUP($A11,[2]Sheet1!$A:$F,4,0)</f>
        <v>ELS431SYGWB/S530E2/L8(DAN)</v>
      </c>
      <c r="E11" s="4" t="str">
        <f>VLOOKUP($A11,[2]Sheet1!$A:$F,5,0)</f>
        <v>EVERLIGHT</v>
      </c>
      <c r="F11" s="5">
        <v>10412</v>
      </c>
    </row>
    <row r="12" spans="1:6" x14ac:dyDescent="0.35">
      <c r="A12" s="4" t="s">
        <v>38</v>
      </c>
      <c r="B12" s="4" t="str">
        <f>VLOOKUP($A12,[2]Sheet1!$A:$F,2,0)</f>
        <v>GT24C02A2GLITR</v>
      </c>
      <c r="C12" s="4" t="str">
        <f>VLOOKUP($A12,[2]Sheet1!$A:$F,3,0)</f>
        <v>E2ser.I2C 2K 256x8 1.7V 150milSO8</v>
      </c>
      <c r="D12" s="4" t="str">
        <f>VLOOKUP($A12,[2]Sheet1!$A:$F,4,0)</f>
        <v>GT24C02A2GLITR</v>
      </c>
      <c r="E12" s="4" t="str">
        <f>VLOOKUP($A12,[2]Sheet1!$A:$F,5,0)</f>
        <v>Giantec</v>
      </c>
      <c r="F12" s="5">
        <v>72000</v>
      </c>
    </row>
    <row r="13" spans="1:6" x14ac:dyDescent="0.35">
      <c r="A13" s="4" t="s">
        <v>12</v>
      </c>
      <c r="B13" s="4" t="str">
        <f>VLOOKUP($A13,[2]Sheet1!$A:$F,2,0)</f>
        <v>SP001295030</v>
      </c>
      <c r="C13" s="4" t="str">
        <f>VLOOKUP($A13,[2]Sheet1!$A:$F,3,0)</f>
        <v>N-CH 100V 100A 4,0mOhm TDSON-8</v>
      </c>
      <c r="D13" s="4" t="str">
        <f>VLOOKUP($A13,[2]Sheet1!$A:$F,4,0)</f>
        <v>BSC040N10NS5</v>
      </c>
      <c r="E13" s="4" t="str">
        <f>VLOOKUP($A13,[2]Sheet1!$A:$F,5,0)</f>
        <v>Infineon</v>
      </c>
      <c r="F13" s="5">
        <v>130000</v>
      </c>
    </row>
    <row r="14" spans="1:6" x14ac:dyDescent="0.35">
      <c r="A14" s="4" t="s">
        <v>13</v>
      </c>
      <c r="B14" s="4" t="str">
        <f>VLOOKUP($A14,[2]Sheet1!$A:$F,2,0)</f>
        <v>SP005351247</v>
      </c>
      <c r="C14" s="4" t="str">
        <f>VLOOKUP($A14,[2]Sheet1!$A:$F,3,0)</f>
        <v>AURIX2G 10MB LFBGA292 125°C</v>
      </c>
      <c r="D14" s="4" t="str">
        <f>VLOOKUP($A14,[2]Sheet1!$A:$F,4,0)</f>
        <v>SAKTC387QP160F300S AE</v>
      </c>
      <c r="E14" s="4" t="str">
        <f>VLOOKUP($A14,[2]Sheet1!$A:$F,5,0)</f>
        <v>Infineon</v>
      </c>
      <c r="F14" s="5">
        <v>2000</v>
      </c>
    </row>
    <row r="15" spans="1:6" x14ac:dyDescent="0.35">
      <c r="A15" s="4" t="s">
        <v>14</v>
      </c>
      <c r="B15" s="4" t="str">
        <f>VLOOKUP($A15,[2]Sheet1!$A:$F,2,0)</f>
        <v>SP001565910</v>
      </c>
      <c r="C15" s="4" t="str">
        <f>VLOOKUP($A15,[2]Sheet1!$A:$F,3,0)</f>
        <v>N-CH 250V 46A 46mOhm TO220-3</v>
      </c>
      <c r="D15" s="4" t="str">
        <f>VLOOKUP($A15,[2]Sheet1!$A:$F,4,0)</f>
        <v>IRFB4229PBF</v>
      </c>
      <c r="E15" s="4" t="str">
        <f>VLOOKUP($A15,[2]Sheet1!$A:$F,5,0)</f>
        <v>Infineon</v>
      </c>
      <c r="F15" s="5">
        <v>65000</v>
      </c>
    </row>
    <row r="16" spans="1:6" x14ac:dyDescent="0.35">
      <c r="A16" s="4" t="s">
        <v>15</v>
      </c>
      <c r="B16" s="4" t="str">
        <f>VLOOKUP($A16,[2]Sheet1!$A:$F,2,0)</f>
        <v>SP005348294</v>
      </c>
      <c r="C16" s="4" t="str">
        <f>VLOOKUP($A16,[2]Sheet1!$A:$F,3,0)</f>
        <v>IGBT 650V 75A 1.35V      TO247</v>
      </c>
      <c r="D16" s="4" t="str">
        <f>VLOOKUP($A16,[2]Sheet1!$A:$F,4,0)</f>
        <v>IKW75N65ET7</v>
      </c>
      <c r="E16" s="4" t="str">
        <f>VLOOKUP($A16,[2]Sheet1!$A:$F,5,0)</f>
        <v>Infineon</v>
      </c>
      <c r="F16" s="5">
        <v>9600</v>
      </c>
    </row>
    <row r="17" spans="1:6" x14ac:dyDescent="0.35">
      <c r="A17" s="4" t="s">
        <v>18</v>
      </c>
      <c r="B17" s="4" t="str">
        <f>VLOOKUP($A17,[2]Sheet1!$A:$F,2,0)</f>
        <v>SP005448293</v>
      </c>
      <c r="C17" s="4" t="str">
        <f>VLOOKUP($A17,[2]Sheet1!$A:$F,3,0)</f>
        <v>NCH 1200V 98A 19mOhm at 18V TO2474</v>
      </c>
      <c r="D17" s="4" t="str">
        <f>VLOOKUP($A17,[2]Sheet1!$A:$F,4,0)</f>
        <v>IMZA120R020M1H</v>
      </c>
      <c r="E17" s="4" t="str">
        <f>VLOOKUP($A17,[2]Sheet1!$A:$F,5,0)</f>
        <v>Infineon</v>
      </c>
      <c r="F17" s="5">
        <v>1200</v>
      </c>
    </row>
    <row r="18" spans="1:6" x14ac:dyDescent="0.35">
      <c r="A18" s="4" t="s">
        <v>20</v>
      </c>
      <c r="B18" s="4" t="str">
        <f>VLOOKUP($A18,[2]Sheet1!$A:$F,2,0)</f>
        <v>SP000297356</v>
      </c>
      <c r="C18" s="4" t="str">
        <f>VLOOKUP($A18,[2]Sheet1!$A:$F,3,0)</f>
        <v>NCH 600V  31A   99mOhm TO2623</v>
      </c>
      <c r="D18" s="4" t="str">
        <f>VLOOKUP($A18,[2]Sheet1!$A:$F,4,0)</f>
        <v>IPI60R099CP</v>
      </c>
      <c r="E18" s="4" t="str">
        <f>VLOOKUP($A18,[2]Sheet1!$A:$F,5,0)</f>
        <v>Infineon</v>
      </c>
      <c r="F18" s="5">
        <v>4000</v>
      </c>
    </row>
    <row r="19" spans="1:6" x14ac:dyDescent="0.35">
      <c r="A19" s="4" t="s">
        <v>21</v>
      </c>
      <c r="B19" s="4" t="str">
        <f>VLOOKUP($A19,[2]Sheet1!$A:$F,2,0)</f>
        <v>SP001657934</v>
      </c>
      <c r="C19" s="4" t="str">
        <f>VLOOKUP($A19,[2]Sheet1!$A:$F,3,0)</f>
        <v>SAFETY POWER SUPPLY 5V</v>
      </c>
      <c r="D19" s="4" t="str">
        <f>VLOOKUP($A19,[2]Sheet1!$A:$F,4,0)</f>
        <v>TLF35584QVVS1</v>
      </c>
      <c r="E19" s="4" t="str">
        <f>VLOOKUP($A19,[2]Sheet1!$A:$F,5,0)</f>
        <v>Infineon</v>
      </c>
      <c r="F19" s="5">
        <v>2500</v>
      </c>
    </row>
    <row r="20" spans="1:6" x14ac:dyDescent="0.35">
      <c r="A20" s="4" t="s">
        <v>22</v>
      </c>
      <c r="B20" s="4" t="str">
        <f>VLOOKUP($A20,[2]Sheet1!$A:$F,2,0)</f>
        <v>SP005425989</v>
      </c>
      <c r="C20" s="4" t="str">
        <f>VLOOKUP($A20,[2]Sheet1!$A:$F,3,0)</f>
        <v>NCH 1200V 55A 39mOhm bei 18V</v>
      </c>
      <c r="D20" s="4" t="str">
        <f>VLOOKUP($A20,[2]Sheet1!$A:$F,4,0)</f>
        <v>IMZA120R040M1H</v>
      </c>
      <c r="E20" s="4" t="str">
        <f>VLOOKUP($A20,[2]Sheet1!$A:$F,5,0)</f>
        <v>Infineon</v>
      </c>
      <c r="F20" s="5">
        <v>1200</v>
      </c>
    </row>
    <row r="21" spans="1:6" x14ac:dyDescent="0.35">
      <c r="A21" s="4" t="s">
        <v>28</v>
      </c>
      <c r="B21" s="4" t="str">
        <f>VLOOKUP($A21,[2]Sheet1!$A:$F,2,0)</f>
        <v>SP001319684</v>
      </c>
      <c r="C21" s="4" t="str">
        <f>VLOOKUP($A21,[2]Sheet1!$A:$F,3,0)</f>
        <v>IGBT 650V  75A  1.42V  TO2473</v>
      </c>
      <c r="D21" s="4" t="str">
        <f>VLOOKUP($A21,[2]Sheet1!$A:$F,4,0)</f>
        <v>IKW75N65ES5</v>
      </c>
      <c r="E21" s="4" t="str">
        <f>VLOOKUP($A21,[2]Sheet1!$A:$F,5,0)</f>
        <v>Infineon</v>
      </c>
      <c r="F21" s="5">
        <v>2400</v>
      </c>
    </row>
    <row r="22" spans="1:6" x14ac:dyDescent="0.35">
      <c r="A22" s="4" t="s">
        <v>30</v>
      </c>
      <c r="B22" s="4" t="str">
        <f>VLOOKUP(A22,'[1]July IAS &gt;6months details'!$A:$D,4,0)</f>
        <v>SP002548896</v>
      </c>
      <c r="C22" s="4" t="str">
        <f>VLOOKUP(A22,[3]Rutronik!$D:$E,2,0)</f>
        <v>N-CH 900V 36A 100mOhm TO247-3</v>
      </c>
      <c r="D22" s="4" t="str">
        <f>VLOOKUP(A22,'[1]July IAS &gt;6months details'!$A:$AD,5,0)</f>
        <v>IPW90R120C3</v>
      </c>
      <c r="E22" s="4" t="s">
        <v>81</v>
      </c>
      <c r="F22" s="5">
        <v>840</v>
      </c>
    </row>
    <row r="23" spans="1:6" x14ac:dyDescent="0.35">
      <c r="A23" s="4" t="s">
        <v>32</v>
      </c>
      <c r="B23" s="4" t="str">
        <f>VLOOKUP($A23,[2]Sheet1!$A:$F,2,0)</f>
        <v>SP001687170</v>
      </c>
      <c r="C23" s="4" t="str">
        <f>VLOOKUP($A23,[2]Sheet1!$A:$F,3,0)</f>
        <v>SiCD 40A  1200V 1,65V TO2472</v>
      </c>
      <c r="D23" s="4" t="str">
        <f>VLOOKUP($A23,[2]Sheet1!$A:$F,4,0)</f>
        <v>IDWD40G120C5</v>
      </c>
      <c r="E23" s="4" t="str">
        <f>VLOOKUP($A23,[2]Sheet1!$A:$F,5,0)</f>
        <v>Infineon</v>
      </c>
      <c r="F23" s="5">
        <v>720</v>
      </c>
    </row>
    <row r="24" spans="1:6" x14ac:dyDescent="0.35">
      <c r="A24" s="4" t="s">
        <v>35</v>
      </c>
      <c r="B24" s="4" t="str">
        <f>VLOOKUP($A24,[2]Sheet1!$A:$F,2,0)</f>
        <v>SP001687166</v>
      </c>
      <c r="C24" s="4" t="str">
        <f>VLOOKUP($A24,[2]Sheet1!$A:$F,3,0)</f>
        <v>SiCD 40A  1200V 1,65V TO2472</v>
      </c>
      <c r="D24" s="4" t="str">
        <f>VLOOKUP($A24,[2]Sheet1!$A:$F,4,0)</f>
        <v>IDWD20G120C5</v>
      </c>
      <c r="E24" s="4" t="str">
        <f>VLOOKUP($A24,[2]Sheet1!$A:$F,5,0)</f>
        <v>Infineon</v>
      </c>
      <c r="F24" s="5">
        <v>720</v>
      </c>
    </row>
    <row r="25" spans="1:6" x14ac:dyDescent="0.35">
      <c r="A25" s="4" t="s">
        <v>36</v>
      </c>
      <c r="B25" s="4" t="str">
        <f>VLOOKUP(A25,'[1]July IAS &gt;6months details'!$A:$D,4,0)</f>
        <v>SP001686068</v>
      </c>
      <c r="C25" s="4" t="str">
        <f>VLOOKUP(A25,[3]Rutronik!$D:$E,2,0)</f>
        <v>N-CH 600V 50A 40mOhm TO-247-3</v>
      </c>
      <c r="D25" s="4" t="str">
        <f>VLOOKUP(A25,'[1]July IAS &gt;6months details'!$A:$AD,5,0)</f>
        <v>IPW60R040CFD7</v>
      </c>
      <c r="E25" s="4" t="s">
        <v>81</v>
      </c>
      <c r="F25" s="5">
        <v>720</v>
      </c>
    </row>
    <row r="26" spans="1:6" x14ac:dyDescent="0.35">
      <c r="A26" s="4" t="s">
        <v>39</v>
      </c>
      <c r="B26" s="4" t="str">
        <f>VLOOKUP(A26,'[1]July IAS &gt;6months details'!$A:$D,4,0)</f>
        <v>SP001565892</v>
      </c>
      <c r="C26" s="4" t="str">
        <f>VLOOKUP(A26,[3]Rutronik!$D:$E,2,0)</f>
        <v>N-CH 200V 65A 26mOhm TO220-3</v>
      </c>
      <c r="D26" s="4" t="str">
        <f>VLOOKUP(A26,'[1]July IAS &gt;6months details'!$A:$AD,5,0)</f>
        <v>IRFB4227PBF</v>
      </c>
      <c r="E26" s="4" t="s">
        <v>81</v>
      </c>
      <c r="F26" s="5">
        <v>4000</v>
      </c>
    </row>
    <row r="27" spans="1:6" x14ac:dyDescent="0.35">
      <c r="A27" s="4" t="s">
        <v>43</v>
      </c>
      <c r="B27" s="4" t="str">
        <f>VLOOKUP(A27,'[1]July IAS &gt;6months details'!$A:$D,4,0)</f>
        <v>SP005537805</v>
      </c>
      <c r="C27" s="4" t="str">
        <f>VLOOKUP(A27,[3]Rutronik!$D:$E,2,0)</f>
        <v>N-CH 100V 203A 1,4mOhm TO247-3</v>
      </c>
      <c r="D27" s="4" t="str">
        <f>VLOOKUP(A27,'[1]July IAS &gt;6months details'!$A:$AD,5,0)</f>
        <v>IRF100P219</v>
      </c>
      <c r="E27" s="4" t="s">
        <v>81</v>
      </c>
      <c r="F27" s="5">
        <v>800</v>
      </c>
    </row>
    <row r="28" spans="1:6" x14ac:dyDescent="0.35">
      <c r="A28" s="4" t="s">
        <v>17</v>
      </c>
      <c r="B28" s="4" t="str">
        <f>VLOOKUP($A28,[2]Sheet1!$A:$F,2,0)</f>
        <v>TAJD106M035RNJ</v>
      </c>
      <c r="C28" s="4" t="str">
        <f>VLOOKUP($A28,[2]Sheet1!$A:$F,3,0)</f>
        <v>TC 10uF 35V 20% Case D</v>
      </c>
      <c r="D28" s="4" t="str">
        <f>VLOOKUP($A28,[2]Sheet1!$A:$F,4,0)</f>
        <v>TC10U35VD</v>
      </c>
      <c r="E28" s="4" t="str">
        <f>VLOOKUP($A28,[2]Sheet1!$A:$F,5,0)</f>
        <v>KAP</v>
      </c>
      <c r="F28" s="5">
        <v>100000</v>
      </c>
    </row>
    <row r="29" spans="1:6" x14ac:dyDescent="0.35">
      <c r="A29" s="4" t="s">
        <v>19</v>
      </c>
      <c r="B29" s="4" t="str">
        <f>VLOOKUP($A29,[2]Sheet1!$A:$F,2,0)</f>
        <v>TAJC476M016RNJ</v>
      </c>
      <c r="C29" s="4" t="str">
        <f>VLOOKUP($A29,[2]Sheet1!$A:$F,3,0)</f>
        <v>TC 47uF 16V 20% Case C</v>
      </c>
      <c r="D29" s="4" t="str">
        <f>VLOOKUP($A29,[2]Sheet1!$A:$F,4,0)</f>
        <v>TC47U16VC</v>
      </c>
      <c r="E29" s="4" t="str">
        <f>VLOOKUP($A29,[2]Sheet1!$A:$F,5,0)</f>
        <v>KAP</v>
      </c>
      <c r="F29" s="5">
        <v>100000</v>
      </c>
    </row>
    <row r="30" spans="1:6" x14ac:dyDescent="0.35">
      <c r="A30" s="4" t="s">
        <v>31</v>
      </c>
      <c r="B30" s="4" t="str">
        <f>VLOOKUP($A30,[2]Sheet1!$A:$F,2,0)</f>
        <v>TAJA475K025RNJ</v>
      </c>
      <c r="C30" s="4" t="str">
        <f>VLOOKUP($A30,[2]Sheet1!$A:$F,3,0)</f>
        <v>TC 4,7uF 25V 10% Case A</v>
      </c>
      <c r="D30" s="4" t="str">
        <f>VLOOKUP($A30,[2]Sheet1!$A:$F,4,0)</f>
        <v>TC4,7U25VA</v>
      </c>
      <c r="E30" s="4" t="str">
        <f>VLOOKUP($A30,[2]Sheet1!$A:$F,5,0)</f>
        <v>KAP</v>
      </c>
      <c r="F30" s="5">
        <v>138000</v>
      </c>
    </row>
    <row r="31" spans="1:6" x14ac:dyDescent="0.35">
      <c r="A31" s="4" t="s">
        <v>46</v>
      </c>
      <c r="B31" s="4" t="str">
        <f>VLOOKUP($A31,[2]Sheet1!$A:$F,2,0)</f>
        <v>TAJB106M010RNJ</v>
      </c>
      <c r="C31" s="4" t="str">
        <f>VLOOKUP($A31,[2]Sheet1!$A:$F,3,0)</f>
        <v>TC 10uF 10V 20% Case B</v>
      </c>
      <c r="D31" s="4" t="str">
        <f>VLOOKUP($A31,[2]Sheet1!$A:$F,4,0)</f>
        <v>TC10U10VB</v>
      </c>
      <c r="E31" s="4" t="str">
        <f>VLOOKUP($A31,[2]Sheet1!$A:$F,5,0)</f>
        <v>KAP</v>
      </c>
      <c r="F31" s="5">
        <v>36000</v>
      </c>
    </row>
    <row r="32" spans="1:6" x14ac:dyDescent="0.35">
      <c r="A32" s="4" t="s">
        <v>29</v>
      </c>
      <c r="B32" s="4" t="str">
        <f>VLOOKUP($A32,[2]Sheet1!$A:$F,2,0)</f>
        <v>A768MS128M1CLAE015</v>
      </c>
      <c r="C32" s="4" t="str">
        <f>VLOOKUP($A32,[2]Sheet1!$A:$F,3,0)</f>
        <v>A768 1200UF 16V 20% 10x12</v>
      </c>
      <c r="D32" s="4" t="str">
        <f>VLOOKUP($A32,[2]Sheet1!$A:$F,4,0)</f>
        <v>HSPC1200U16V</v>
      </c>
      <c r="E32" s="4" t="str">
        <f>VLOOKUP($A32,[2]Sheet1!$A:$F,5,0)</f>
        <v>Kemet</v>
      </c>
      <c r="F32" s="5">
        <v>29600</v>
      </c>
    </row>
    <row r="33" spans="1:6" x14ac:dyDescent="0.35">
      <c r="A33" s="4" t="s">
        <v>48</v>
      </c>
      <c r="B33" s="4" t="str">
        <f>VLOOKUP($A33,[2]Sheet1!$A:$F,2,0)</f>
        <v>T491C156K025AT</v>
      </c>
      <c r="C33" s="4" t="str">
        <f>VLOOKUP($A33,[2]Sheet1!$A:$F,3,0)</f>
        <v>TC 15uF 25V 10% Case C</v>
      </c>
      <c r="D33" s="4" t="str">
        <f>VLOOKUP($A33,[2]Sheet1!$A:$F,4,0)</f>
        <v>TC15U25VC</v>
      </c>
      <c r="E33" s="4" t="str">
        <f>VLOOKUP($A33,[2]Sheet1!$A:$F,5,0)</f>
        <v>Kemet</v>
      </c>
      <c r="F33" s="5">
        <v>5000</v>
      </c>
    </row>
    <row r="34" spans="1:6" x14ac:dyDescent="0.35">
      <c r="A34" s="4" t="s">
        <v>62</v>
      </c>
      <c r="B34" s="4" t="str">
        <f>VLOOKUP($A34,[2]Sheet1!$A:$F,2,0)</f>
        <v>T495B685M025ATE1K0</v>
      </c>
      <c r="C34" s="4" t="str">
        <f>VLOOKUP($A34,[2]Sheet1!$A:$F,3,0)</f>
        <v>TC 6,8uF 25V 20% Case B 1000mOhm</v>
      </c>
      <c r="D34" s="4" t="str">
        <f>VLOOKUP($A34,[2]Sheet1!$A:$F,4,0)</f>
        <v>TC6,8U25VBLOWR</v>
      </c>
      <c r="E34" s="4" t="str">
        <f>VLOOKUP($A34,[2]Sheet1!$A:$F,5,0)</f>
        <v>Kemet</v>
      </c>
      <c r="F34" s="5">
        <v>2000</v>
      </c>
    </row>
    <row r="35" spans="1:6" x14ac:dyDescent="0.35">
      <c r="A35" s="4" t="s">
        <v>24</v>
      </c>
      <c r="B35" s="4" t="str">
        <f>VLOOKUP($A35,[2]Sheet1!$A:$F,2,0)</f>
        <v>VCAC060317X330MRP</v>
      </c>
      <c r="C35" s="4" t="str">
        <f>VLOOKUP($A35,[2]Sheet1!$A:$F,3,0)</f>
        <v>VC0603 DC=17V CL=52V 0,05J </v>
      </c>
      <c r="D35" s="4" t="str">
        <f>VLOOKUP($A35,[2]Sheet1!$A:$F,4,0)</f>
        <v>VC17V0603</v>
      </c>
      <c r="E35" s="4" t="str">
        <f>VLOOKUP($A35,[2]Sheet1!$A:$F,5,0)</f>
        <v>Kyocera AVX</v>
      </c>
      <c r="F35" s="5">
        <v>460000</v>
      </c>
    </row>
    <row r="36" spans="1:6" x14ac:dyDescent="0.35">
      <c r="A36" s="4" t="s">
        <v>25</v>
      </c>
      <c r="B36" s="4" t="str">
        <f>VLOOKUP($A36,[2]Sheet1!$A:$F,2,0)</f>
        <v>5.0SMDJ30CAS</v>
      </c>
      <c r="C36" s="4" t="str">
        <f>VLOOKUP($A36,[2]Sheet1!$A:$F,3,0)</f>
        <v>TVSDIODE BI    5KW 30V SMC</v>
      </c>
      <c r="D36" s="4" t="str">
        <f>VLOOKUP($A36,[2]Sheet1!$A:$F,4,0)</f>
        <v>5.0SMDJ30CAS</v>
      </c>
      <c r="E36" s="4" t="str">
        <f>VLOOKUP($A36,[2]Sheet1!$A:$F,5,0)</f>
        <v>Littelfuse</v>
      </c>
      <c r="F36" s="5">
        <v>27000</v>
      </c>
    </row>
    <row r="37" spans="1:6" x14ac:dyDescent="0.35">
      <c r="A37" s="4" t="s">
        <v>23</v>
      </c>
      <c r="B37" s="4" t="str">
        <f>VLOOKUP(A37,'[1]July IAS &gt;6months details'!$A:$D,4,0)</f>
        <v>PKLCS1212E4004R1</v>
      </c>
      <c r="C37" s="4" t="s">
        <v>80</v>
      </c>
      <c r="D37" s="4" t="str">
        <f>VLOOKUP(A37,'[1]July IAS &gt;6months details'!$A:$AD,5,0)</f>
        <v>SIGC4,0KO</v>
      </c>
      <c r="E37" s="4" t="s">
        <v>77</v>
      </c>
      <c r="F37" s="5">
        <v>50000</v>
      </c>
    </row>
    <row r="38" spans="1:6" x14ac:dyDescent="0.35">
      <c r="A38" s="4" t="s">
        <v>27</v>
      </c>
      <c r="B38" s="4" t="str">
        <f>VLOOKUP($A38,[2]Sheet1!$A:$F,2,0)</f>
        <v>NRF52840CKAAR7</v>
      </c>
      <c r="C38" s="4" t="str">
        <f>VLOOKUP($A38,[2]Sheet1!$A:$F,3,0)</f>
        <v>BT5.0/802.15.4/ANT/2.4 WLCSP</v>
      </c>
      <c r="D38" s="4" t="str">
        <f>VLOOKUP($A38,[2]Sheet1!$A:$F,4,0)</f>
        <v>NRF52840CKAAR7DX0</v>
      </c>
      <c r="E38" s="4" t="str">
        <f>VLOOKUP($A38,[2]Sheet1!$A:$F,5,0)</f>
        <v>Nordic</v>
      </c>
      <c r="F38" s="5">
        <v>3000</v>
      </c>
    </row>
    <row r="39" spans="1:6" x14ac:dyDescent="0.35">
      <c r="A39" s="4" t="s">
        <v>63</v>
      </c>
      <c r="B39" s="4" t="str">
        <f>VLOOKUP($A39,[2]Sheet1!$A:$F,2,0)</f>
        <v>Q65112A4763</v>
      </c>
      <c r="C39" s="4" t="str">
        <f>VLOOKUP($A39,[2]Sheet1!$A:$F,3,0)</f>
        <v>OSRAM TOPLED E1608 RED &gt;390MCD</v>
      </c>
      <c r="D39" s="4" t="str">
        <f>VLOOKUP($A39,[2]Sheet1!$A:$F,4,0)</f>
        <v>KSDELPS1.22TIVH68H3Q420S</v>
      </c>
      <c r="E39" s="4" t="str">
        <f>VLOOKUP($A39,[2]Sheet1!$A:$F,5,0)</f>
        <v>OSRAM</v>
      </c>
      <c r="F39" s="5">
        <v>9000</v>
      </c>
    </row>
    <row r="40" spans="1:6" x14ac:dyDescent="0.35">
      <c r="A40" s="4" t="s">
        <v>72</v>
      </c>
      <c r="B40" s="4" t="str">
        <f>VLOOKUP($A40,[2]Sheet1!$A:$F,2,0)</f>
        <v>Q65110A1952</v>
      </c>
      <c r="C40" s="4" t="str">
        <f>VLOOKUP($A40,[2]Sheet1!$A:$F,3,0)</f>
        <v>MINI-TOPLED BLUE CLEAR</v>
      </c>
      <c r="D40" s="4" t="str">
        <f>VLOOKUP($A40,[2]Sheet1!$A:$F,4,0)</f>
        <v>LBM673M1N235110R18Z</v>
      </c>
      <c r="E40" s="4" t="str">
        <f>VLOOKUP($A40,[2]Sheet1!$A:$F,5,0)</f>
        <v>OSRAM</v>
      </c>
      <c r="F40" s="5">
        <v>3000</v>
      </c>
    </row>
    <row r="41" spans="1:6" x14ac:dyDescent="0.35">
      <c r="A41" s="4" t="s">
        <v>67</v>
      </c>
      <c r="B41" s="4" t="str">
        <f>VLOOKUP($A41,[2]Sheet1!$A:$F,2,0)</f>
        <v>EEEFTV151XAP</v>
      </c>
      <c r="C41" s="4" t="str">
        <f>VLOOKUP($A41,[2]Sheet1!$A:$F,3,0)</f>
        <v>V-FT 150uF 35V 20% 6x8</v>
      </c>
      <c r="D41" s="4" t="str">
        <f>VLOOKUP($A41,[2]Sheet1!$A:$F,4,0)</f>
        <v>HCRL150U35V</v>
      </c>
      <c r="E41" s="4" t="str">
        <f>VLOOKUP($A41,[2]Sheet1!$A:$F,5,0)</f>
        <v>PANASONIC</v>
      </c>
      <c r="F41" s="5">
        <v>2700</v>
      </c>
    </row>
    <row r="42" spans="1:6" x14ac:dyDescent="0.35">
      <c r="A42" s="4" t="s">
        <v>26</v>
      </c>
      <c r="B42" s="4" t="str">
        <f>VLOOKUP($A42,[2]Sheet1!$A:$F,2,0)</f>
        <v>RB520S40_R1_00001</v>
      </c>
      <c r="C42" s="4" t="str">
        <f>VLOOKUP($A42,[2]Sheet1!$A:$F,3,0)</f>
        <v>SCHOTTKY-DIODE 1A 40V SOD523</v>
      </c>
      <c r="D42" s="4" t="str">
        <f>VLOOKUP($A42,[2]Sheet1!$A:$F,4,0)</f>
        <v>RB520S40</v>
      </c>
      <c r="E42" s="4" t="str">
        <f>VLOOKUP($A42,[2]Sheet1!$A:$F,5,0)</f>
        <v>PANJIT</v>
      </c>
      <c r="F42" s="5">
        <v>700000</v>
      </c>
    </row>
    <row r="43" spans="1:6" x14ac:dyDescent="0.35">
      <c r="A43" s="4" t="s">
        <v>44</v>
      </c>
      <c r="B43" s="4" t="str">
        <f>VLOOKUP($A43,[2]Sheet1!$A:$F,2,0)</f>
        <v>PJA3416AE_R1_00001</v>
      </c>
      <c r="C43" s="4" t="str">
        <f>VLOOKUP($A43,[2]Sheet1!$A:$F,3,0)</f>
        <v>NCH 20V 6,5A 18,4mOhm at 4,5V</v>
      </c>
      <c r="D43" s="4" t="str">
        <f>VLOOKUP($A43,[2]Sheet1!$A:$F,4,0)</f>
        <v>PJA3416AE_R1_00001</v>
      </c>
      <c r="E43" s="4" t="str">
        <f>VLOOKUP($A43,[2]Sheet1!$A:$F,5,0)</f>
        <v>Panjit</v>
      </c>
      <c r="F43" s="5">
        <v>45000</v>
      </c>
    </row>
    <row r="44" spans="1:6" x14ac:dyDescent="0.35">
      <c r="A44" s="4" t="s">
        <v>33</v>
      </c>
      <c r="B44" s="4" t="str">
        <f>VLOOKUP($A44,[2]Sheet1!$A:$F,2,0)</f>
        <v>PE1812ACC110STS</v>
      </c>
      <c r="C44" s="4" t="str">
        <f>VLOOKUP($A44,[2]Sheet1!$A:$F,3,0)</f>
        <v>PE1812ACC 2X11uH 360mA</v>
      </c>
      <c r="D44" s="4" t="str">
        <f>VLOOKUP($A44,[2]Sheet1!$A:$F,4,0)</f>
        <v>INDK2X11U1812</v>
      </c>
      <c r="E44" s="4" t="str">
        <f>VLOOKUP($A44,[2]Sheet1!$A:$F,5,0)</f>
        <v>Pulse</v>
      </c>
      <c r="F44" s="5">
        <v>19000</v>
      </c>
    </row>
    <row r="45" spans="1:6" x14ac:dyDescent="0.35">
      <c r="A45" s="4" t="s">
        <v>76</v>
      </c>
      <c r="B45" s="4" t="str">
        <f>VLOOKUP(A45,'[1]July IAS &gt;6months details'!$A:$D,4,0)</f>
        <v>CL21B102KC6WPNC</v>
      </c>
      <c r="C45" s="4" t="s">
        <v>78</v>
      </c>
      <c r="D45" s="4" t="s">
        <v>79</v>
      </c>
      <c r="E45" s="4" t="s">
        <v>82</v>
      </c>
      <c r="F45" s="5">
        <v>24000</v>
      </c>
    </row>
    <row r="46" spans="1:6" x14ac:dyDescent="0.35">
      <c r="A46" s="4" t="s">
        <v>73</v>
      </c>
      <c r="B46" s="4" t="str">
        <f>VLOOKUP($A46,[2]Sheet1!$A:$F,2,0)</f>
        <v>BL2G106M10020PA259</v>
      </c>
      <c r="C46" s="4" t="str">
        <f>VLOOKUP($A46,[2]Sheet1!$A:$F,3,0)</f>
        <v>BL 10uF 400V 20% 10x20/5,0</v>
      </c>
      <c r="D46" s="4" t="str">
        <f>VLOOKUP($A46,[2]Sheet1!$A:$F,4,0)</f>
        <v>HFRLB10U400V5,0</v>
      </c>
      <c r="E46" s="4" t="str">
        <f>VLOOKUP($A46,[2]Sheet1!$A:$F,5,0)</f>
        <v>Samwha</v>
      </c>
      <c r="F46" s="5">
        <v>14000</v>
      </c>
    </row>
    <row r="47" spans="1:6" x14ac:dyDescent="0.35">
      <c r="A47" s="4" t="s">
        <v>41</v>
      </c>
      <c r="B47" s="4" t="str">
        <f>VLOOKUP($A47,[2]Sheet1!$A:$F,2,0)</f>
        <v>B72580T0400K062</v>
      </c>
      <c r="C47" s="4" t="str">
        <f>VLOOKUP($A47,[2]Sheet1!$A:$F,3,0)</f>
        <v>VC 1812 DC=56V CL=110V 4,8J</v>
      </c>
      <c r="D47" s="4" t="str">
        <f>VLOOKUP($A47,[2]Sheet1!$A:$F,4,0)</f>
        <v>VC40V1812</v>
      </c>
      <c r="E47" s="4" t="str">
        <f>VLOOKUP($A47,[2]Sheet1!$A:$F,5,0)</f>
        <v>TDK EPCOS</v>
      </c>
      <c r="F47" s="5">
        <v>8000</v>
      </c>
    </row>
    <row r="48" spans="1:6" x14ac:dyDescent="0.35">
      <c r="A48" s="4" t="s">
        <v>65</v>
      </c>
      <c r="B48" s="4" t="str">
        <f>VLOOKUP($A48,[2]Sheet1!$A:$F,2,0)</f>
        <v>LE910C4WD06R067100</v>
      </c>
      <c r="C48" s="4" t="str">
        <f>VLOOKUP($A48,[2]Sheet1!$A:$F,3,0)</f>
        <v>LTE C4 THREADX GNSS opt.2G/3GFB</v>
      </c>
      <c r="D48" s="4" t="str">
        <f>VLOOKUP($A48,[2]Sheet1!$A:$F,4,0)</f>
        <v>LE910C4WWXD SKU 25.30.606</v>
      </c>
      <c r="E48" s="4" t="str">
        <f>VLOOKUP($A48,[2]Sheet1!$A:$F,5,0)</f>
        <v>TELIT</v>
      </c>
      <c r="F48" s="5">
        <v>10</v>
      </c>
    </row>
    <row r="49" spans="1:6" x14ac:dyDescent="0.35">
      <c r="A49" s="4" t="s">
        <v>37</v>
      </c>
      <c r="B49" s="4" t="str">
        <f>VLOOKUP($A49,[2]Sheet1!$A:$F,2,0)</f>
        <v>SS24E3/52T</v>
      </c>
      <c r="C49" s="4" t="str">
        <f>VLOOKUP($A49,[2]Sheet1!$A:$F,3,0)</f>
        <v>SCHOTTKYDIODE 2A 40V SMB</v>
      </c>
      <c r="D49" s="4" t="str">
        <f>VLOOKUP($A49,[2]Sheet1!$A:$F,4,0)</f>
        <v>SS24</v>
      </c>
      <c r="E49" s="4" t="str">
        <f>VLOOKUP($A49,[2]Sheet1!$A:$F,5,0)</f>
        <v>Vishay</v>
      </c>
      <c r="F49" s="5">
        <v>41250</v>
      </c>
    </row>
    <row r="50" spans="1:6" x14ac:dyDescent="0.35">
      <c r="A50" s="4" t="s">
        <v>42</v>
      </c>
      <c r="B50" s="4" t="str">
        <f>VLOOKUP($A50,[2]Sheet1!$A:$F,2,0)</f>
        <v>RV0603E4121BGT</v>
      </c>
      <c r="C50" s="4" t="str">
        <f>VLOOKUP($A50,[2]Sheet1!$A:$F,3,0)</f>
        <v>TF0603 4,12K 0,1% 0,125W TK25 </v>
      </c>
      <c r="D50" s="4" t="str">
        <f>VLOOKUP($A50,[2]Sheet1!$A:$F,4,0)</f>
        <v>TF06034,12K0,1%</v>
      </c>
      <c r="E50" s="4" t="str">
        <f>VLOOKUP($A50,[2]Sheet1!$A:$F,5,0)</f>
        <v>Vishay</v>
      </c>
      <c r="F50" s="5">
        <v>400</v>
      </c>
    </row>
    <row r="51" spans="1:6" x14ac:dyDescent="0.35">
      <c r="A51" s="4" t="s">
        <v>47</v>
      </c>
      <c r="B51" s="4" t="str">
        <f>VLOOKUP($A51,[2]Sheet1!$A:$F,2,0)</f>
        <v>RV0603E1002BGT</v>
      </c>
      <c r="C51" s="4" t="str">
        <f>VLOOKUP($A51,[2]Sheet1!$A:$F,3,0)</f>
        <v>TF0603 10K 0,1% 0,125W TK25</v>
      </c>
      <c r="D51" s="4" t="str">
        <f>VLOOKUP($A51,[2]Sheet1!$A:$F,4,0)</f>
        <v>TF060310K0,1%</v>
      </c>
      <c r="E51" s="4" t="str">
        <f>VLOOKUP($A51,[2]Sheet1!$A:$F,5,0)</f>
        <v>Vishay</v>
      </c>
      <c r="F51" s="5">
        <v>300</v>
      </c>
    </row>
    <row r="52" spans="1:6" x14ac:dyDescent="0.35">
      <c r="A52" s="4" t="s">
        <v>49</v>
      </c>
      <c r="B52" s="4" t="str">
        <f>VLOOKUP($A52,[2]Sheet1!$A:$F,2,0)</f>
        <v>RV0603E3741BGT</v>
      </c>
      <c r="C52" s="4" t="str">
        <f>VLOOKUP($A52,[2]Sheet1!$A:$F,3,0)</f>
        <v>TF0603 3,74K 0,1% 0,125W TK25</v>
      </c>
      <c r="D52" s="4" t="str">
        <f>VLOOKUP($A52,[2]Sheet1!$A:$F,4,0)</f>
        <v>TF06033,74K0,1%</v>
      </c>
      <c r="E52" s="4" t="str">
        <f>VLOOKUP($A52,[2]Sheet1!$A:$F,5,0)</f>
        <v>Vishay</v>
      </c>
      <c r="F52" s="5">
        <v>200</v>
      </c>
    </row>
    <row r="53" spans="1:6" x14ac:dyDescent="0.35">
      <c r="A53" s="4" t="s">
        <v>50</v>
      </c>
      <c r="B53" s="4" t="str">
        <f>VLOOKUP($A53,[2]Sheet1!$A:$F,2,0)</f>
        <v>RV0603E9311BGT</v>
      </c>
      <c r="C53" s="4" t="str">
        <f>VLOOKUP($A53,[2]Sheet1!$A:$F,3,0)</f>
        <v>TF0603 9,31K 0,1% 0,125W TK25</v>
      </c>
      <c r="D53" s="4" t="str">
        <f>VLOOKUP($A53,[2]Sheet1!$A:$F,4,0)</f>
        <v>TF06039,31K0,1%</v>
      </c>
      <c r="E53" s="4" t="str">
        <f>VLOOKUP($A53,[2]Sheet1!$A:$F,5,0)</f>
        <v>Vishay</v>
      </c>
      <c r="F53" s="5">
        <v>200</v>
      </c>
    </row>
    <row r="54" spans="1:6" x14ac:dyDescent="0.35">
      <c r="A54" s="4" t="s">
        <v>51</v>
      </c>
      <c r="B54" s="4" t="str">
        <f>VLOOKUP($A54,[2]Sheet1!$A:$F,2,0)</f>
        <v>RV0603E3651BGT</v>
      </c>
      <c r="C54" s="4" t="str">
        <f>VLOOKUP($A54,[2]Sheet1!$A:$F,3,0)</f>
        <v>TF0603 3,65K 0,1% 0,125W TK25</v>
      </c>
      <c r="D54" s="4" t="str">
        <f>VLOOKUP($A54,[2]Sheet1!$A:$F,4,0)</f>
        <v>TF06033,65K0,1%</v>
      </c>
      <c r="E54" s="4" t="str">
        <f>VLOOKUP($A54,[2]Sheet1!$A:$F,5,0)</f>
        <v>Vishay</v>
      </c>
      <c r="F54" s="5">
        <v>200</v>
      </c>
    </row>
    <row r="55" spans="1:6" x14ac:dyDescent="0.35">
      <c r="A55" s="4" t="s">
        <v>55</v>
      </c>
      <c r="B55" s="4" t="str">
        <f>VLOOKUP($A55,[2]Sheet1!$A:$F,2,0)</f>
        <v>VLMKG3400GS08</v>
      </c>
      <c r="C55" s="4" t="str">
        <f>VLOOKUP($A55,[2]Sheet1!$A:$F,3,0)</f>
        <v>SMD LED PLCC4 BICOLG/R 35/65MCD </v>
      </c>
      <c r="D55" s="4" t="str">
        <f>VLOOKUP($A55,[2]Sheet1!$A:$F,4,0)</f>
        <v>VLMKG3400GS08</v>
      </c>
      <c r="E55" s="4" t="str">
        <f>VLOOKUP($A55,[2]Sheet1!$A:$F,5,0)</f>
        <v>Vishay</v>
      </c>
      <c r="F55" s="5">
        <v>4500</v>
      </c>
    </row>
    <row r="56" spans="1:6" x14ac:dyDescent="0.35">
      <c r="A56" s="4" t="s">
        <v>56</v>
      </c>
      <c r="B56" s="4" t="str">
        <f>VLOOKUP($A56,[2]Sheet1!$A:$F,2,0)</f>
        <v>RV0603E2211BGT</v>
      </c>
      <c r="C56" s="4" t="str">
        <f>VLOOKUP($A56,[2]Sheet1!$A:$F,3,0)</f>
        <v>TF0603 2,21K 0,1% 0,125W TK25</v>
      </c>
      <c r="D56" s="4" t="str">
        <f>VLOOKUP($A56,[2]Sheet1!$A:$F,4,0)</f>
        <v>TF06032,21K0,1%</v>
      </c>
      <c r="E56" s="4" t="str">
        <f>VLOOKUP($A56,[2]Sheet1!$A:$F,5,0)</f>
        <v>Vishay</v>
      </c>
      <c r="F56" s="5">
        <v>100</v>
      </c>
    </row>
    <row r="57" spans="1:6" x14ac:dyDescent="0.35">
      <c r="A57" s="4" t="s">
        <v>57</v>
      </c>
      <c r="B57" s="4" t="str">
        <f>VLOOKUP($A57,[2]Sheet1!$A:$F,2,0)</f>
        <v>RV0603E1022BGT</v>
      </c>
      <c r="C57" s="4" t="str">
        <f>VLOOKUP($A57,[2]Sheet1!$A:$F,3,0)</f>
        <v>TF0603 10,2K 0,1% 0,125W TK25</v>
      </c>
      <c r="D57" s="4" t="str">
        <f>VLOOKUP($A57,[2]Sheet1!$A:$F,4,0)</f>
        <v>TF060310,2K0,1%</v>
      </c>
      <c r="E57" s="4" t="str">
        <f>VLOOKUP($A57,[2]Sheet1!$A:$F,5,0)</f>
        <v>Vishay</v>
      </c>
      <c r="F57" s="5">
        <v>100</v>
      </c>
    </row>
    <row r="58" spans="1:6" x14ac:dyDescent="0.35">
      <c r="A58" s="4" t="s">
        <v>58</v>
      </c>
      <c r="B58" s="4" t="str">
        <f>VLOOKUP($A58,[2]Sheet1!$A:$F,2,0)</f>
        <v>RV0603E9090BGT</v>
      </c>
      <c r="C58" s="4" t="str">
        <f>VLOOKUP($A58,[2]Sheet1!$A:$F,3,0)</f>
        <v>TF0603 909R 0,1% 0,125W TK25</v>
      </c>
      <c r="D58" s="4" t="str">
        <f>VLOOKUP($A58,[2]Sheet1!$A:$F,4,0)</f>
        <v>TF0603909R0,1%</v>
      </c>
      <c r="E58" s="4" t="str">
        <f>VLOOKUP($A58,[2]Sheet1!$A:$F,5,0)</f>
        <v>Vishay</v>
      </c>
      <c r="F58" s="5">
        <v>100</v>
      </c>
    </row>
    <row r="59" spans="1:6" x14ac:dyDescent="0.35">
      <c r="A59" s="4" t="s">
        <v>59</v>
      </c>
      <c r="B59" s="4" t="str">
        <f>VLOOKUP($A59,[2]Sheet1!$A:$F,2,0)</f>
        <v>RV0603E6811BGT</v>
      </c>
      <c r="C59" s="4" t="str">
        <f>VLOOKUP($A59,[2]Sheet1!$A:$F,3,0)</f>
        <v>TF0603 6,81K 0,1% 0,125W TK25</v>
      </c>
      <c r="D59" s="4" t="str">
        <f>VLOOKUP($A59,[2]Sheet1!$A:$F,4,0)</f>
        <v>TF06036,81K0,1%</v>
      </c>
      <c r="E59" s="4" t="str">
        <f>VLOOKUP($A59,[2]Sheet1!$A:$F,5,0)</f>
        <v>Vishay</v>
      </c>
      <c r="F59" s="5">
        <v>100</v>
      </c>
    </row>
    <row r="60" spans="1:6" x14ac:dyDescent="0.35">
      <c r="A60" s="4" t="s">
        <v>60</v>
      </c>
      <c r="B60" s="4" t="str">
        <f>VLOOKUP($A60,[2]Sheet1!$A:$F,2,0)</f>
        <v>RV0603E2492BGT</v>
      </c>
      <c r="C60" s="4" t="str">
        <f>VLOOKUP($A60,[2]Sheet1!$A:$F,3,0)</f>
        <v>TF0603 24,9K 0,1% 0,125W TK25</v>
      </c>
      <c r="D60" s="4" t="str">
        <f>VLOOKUP($A60,[2]Sheet1!$A:$F,4,0)</f>
        <v>TF060324,9K0,1%</v>
      </c>
      <c r="E60" s="4" t="str">
        <f>VLOOKUP($A60,[2]Sheet1!$A:$F,5,0)</f>
        <v>Vishay</v>
      </c>
      <c r="F60" s="5">
        <v>100</v>
      </c>
    </row>
    <row r="61" spans="1:6" x14ac:dyDescent="0.35">
      <c r="A61" s="4" t="s">
        <v>34</v>
      </c>
      <c r="B61" s="4" t="str">
        <f>VLOOKUP(A61,'[1]July IAS &gt;6months details'!$A:$D,4,0)</f>
        <v>SQJ488EPT1_GE3PREH</v>
      </c>
      <c r="C61" s="4" t="str">
        <f>VLOOKUP(A61,[3]Rutronik!$D:$E,2,0)</f>
        <v>N-CH 100V 42A 21mOhm    PPSO-8L</v>
      </c>
      <c r="D61" s="4" t="str">
        <f>VLOOKUP(A61,'[1]July IAS &gt;6months details'!$A:$AD,5,0)</f>
        <v>SQJ488EPT1_GE3</v>
      </c>
      <c r="E61" s="4" t="s">
        <v>83</v>
      </c>
      <c r="F61" s="5">
        <v>75000</v>
      </c>
    </row>
    <row r="62" spans="1:6" x14ac:dyDescent="0.35">
      <c r="A62" s="4" t="s">
        <v>54</v>
      </c>
      <c r="B62" s="4" t="str">
        <f>VLOOKUP($A62,[2]Sheet1!$A:$F,2,0)</f>
        <v>CRCW12062R40FKEA</v>
      </c>
      <c r="C62" s="4" t="str">
        <f>VLOOKUP($A62,[2]Sheet1!$A:$F,3,0)</f>
        <v>RC1206 2,4R 1% 0,25W TK100</v>
      </c>
      <c r="D62" s="4" t="str">
        <f>VLOOKUP($A62,[2]Sheet1!$A:$F,4,0)</f>
        <v>RC12062,4R1%</v>
      </c>
      <c r="E62" s="4" t="str">
        <f>VLOOKUP($A62,[2]Sheet1!$A:$F,5,0)</f>
        <v>Vishay</v>
      </c>
      <c r="F62" s="5">
        <v>255000</v>
      </c>
    </row>
    <row r="63" spans="1:6" x14ac:dyDescent="0.35">
      <c r="A63" s="4" t="s">
        <v>16</v>
      </c>
      <c r="B63" s="4" t="str">
        <f>VLOOKUP($A63,[2]Sheet1!$A:$F,2,0)</f>
        <v>DCP4N047006ID4KSC9</v>
      </c>
      <c r="C63" s="4" t="str">
        <f>VLOOKUP($A63,[2]Sheet1!$A:$F,3,0)</f>
        <v>FP 7,0uF 900Vdc 10% P27,5 MKP</v>
      </c>
      <c r="D63" s="4" t="str">
        <f>VLOOKUP($A63,[2]Sheet1!$A:$F,4,0)</f>
        <v>FP7,0U27,5900V10%</v>
      </c>
      <c r="E63" s="4" t="str">
        <f>VLOOKUP($A63,[2]Sheet1!$A:$F,5,0)</f>
        <v>WIMA</v>
      </c>
      <c r="F63" s="5">
        <v>10692</v>
      </c>
    </row>
    <row r="64" spans="1:6" x14ac:dyDescent="0.35">
      <c r="A64" s="4" t="s">
        <v>53</v>
      </c>
      <c r="B64" s="4" t="str">
        <f>VLOOKUP(A64,'[1]July IAS &gt;6months details'!$A:$D,4,0)</f>
        <v>AC0805FR7W1K47L</v>
      </c>
      <c r="C64" s="4" t="str">
        <f>VLOOKUP(A64,[3]Rutronik!$D:$E,2,0)</f>
        <v>HP0805 1,47K 1% 0,25W AUTOMO HP</v>
      </c>
      <c r="D64" s="4" t="str">
        <f>VLOOKUP(A64,'[1]July IAS &gt;6months details'!$A:$AD,5,0)</f>
        <v>RC08051,47K1%</v>
      </c>
      <c r="E64" s="4" t="s">
        <v>84</v>
      </c>
      <c r="F64" s="5">
        <v>120000</v>
      </c>
    </row>
    <row r="65" spans="1:6" x14ac:dyDescent="0.35">
      <c r="A65" s="4" t="s">
        <v>61</v>
      </c>
      <c r="B65" s="4" t="str">
        <f>VLOOKUP($A65,[2]Sheet1!$A:$F,2,0)</f>
        <v>RC1206FR073K74L</v>
      </c>
      <c r="C65" s="4" t="str">
        <f>VLOOKUP($A65,[2]Sheet1!$A:$F,3,0)</f>
        <v>RC1206 3,74K 1% 0,25W TK100 </v>
      </c>
      <c r="D65" s="4" t="str">
        <f>VLOOKUP($A65,[2]Sheet1!$A:$F,4,0)</f>
        <v>RC12063,74K1%</v>
      </c>
      <c r="E65" s="4" t="str">
        <f>VLOOKUP($A65,[2]Sheet1!$A:$F,5,0)</f>
        <v>Yageo</v>
      </c>
      <c r="F65" s="5">
        <v>250000</v>
      </c>
    </row>
    <row r="66" spans="1:6" x14ac:dyDescent="0.35">
      <c r="A66" s="4" t="s">
        <v>68</v>
      </c>
      <c r="B66" s="4" t="str">
        <f>VLOOKUP(A66,'[1]July IAS &gt;6months details'!$A:$D,4,0)</f>
        <v>AT0603BRD0730K1L</v>
      </c>
      <c r="C66" s="4" t="str">
        <f>VLOOKUP(A66,[3]Rutronik!$D:$E,2,0)</f>
        <v>AT0603 30,1K 0,1% 0,1W TK25 AUTOMO</v>
      </c>
      <c r="D66" s="4" t="str">
        <f>VLOOKUP(A66,'[1]July IAS &gt;6months details'!$A:$AD,5,0)</f>
        <v>TF060330,1K0,1%</v>
      </c>
      <c r="E66" s="4" t="s">
        <v>84</v>
      </c>
      <c r="F66" s="5">
        <v>10000</v>
      </c>
    </row>
    <row r="67" spans="1:6" x14ac:dyDescent="0.35">
      <c r="A67" s="4" t="s">
        <v>75</v>
      </c>
      <c r="B67" s="4" t="str">
        <f>VLOOKUP($A67,[2]Sheet1!$A:$F,2,0)</f>
        <v>RC1206FR132K61L</v>
      </c>
      <c r="C67" s="4" t="str">
        <f>VLOOKUP($A67,[2]Sheet1!$A:$F,3,0)</f>
        <v>RC1206 2,61K 1% 0,25W TK100</v>
      </c>
      <c r="D67" s="4" t="str">
        <f>VLOOKUP($A67,[2]Sheet1!$A:$F,4,0)</f>
        <v>RC12062,61K1%</v>
      </c>
      <c r="E67" s="4" t="str">
        <f>VLOOKUP($A67,[2]Sheet1!$A:$F,5,0)</f>
        <v>Yageo</v>
      </c>
      <c r="F67" s="5">
        <v>140000</v>
      </c>
    </row>
  </sheetData>
  <autoFilter ref="A2:F67" xr:uid="{4605F02C-109E-438E-9779-1EDD41781FA4}"/>
  <conditionalFormatting sqref="A1: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Rutronik Elektronische Bauelemente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Chen, Anna</dc:creator>
  <cp:lastModifiedBy>Chen, Anna</cp:lastModifiedBy>
  <dcterms:created xsi:type="dcterms:W3CDTF">2025-08-05T01:33:44Z</dcterms:created>
  <dcterms:modified xsi:type="dcterms:W3CDTF">2025-08-05T01:51:57Z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4a97ffd-39fd-4bc7-8d01-c9aafc3cbe00_Enabled">
    <vt:lpwstr>true</vt:lpwstr>
  </property>
  <property fmtid="{D5CDD505-2E9C-101B-9397-08002B2CF9AE}" pid="3" name="MSIP_Label_b4a97ffd-39fd-4bc7-8d01-c9aafc3cbe00_SetDate">
    <vt:lpwstr>2025-08-05T01:51:32Z</vt:lpwstr>
  </property>
  <property fmtid="{D5CDD505-2E9C-101B-9397-08002B2CF9AE}" pid="4" name="MSIP_Label_b4a97ffd-39fd-4bc7-8d01-c9aafc3cbe00_Method">
    <vt:lpwstr>Standard</vt:lpwstr>
  </property>
  <property fmtid="{D5CDD505-2E9C-101B-9397-08002B2CF9AE}" pid="5" name="MSIP_Label_b4a97ffd-39fd-4bc7-8d01-c9aafc3cbe00_Name">
    <vt:lpwstr>Öffentlich</vt:lpwstr>
  </property>
  <property fmtid="{D5CDD505-2E9C-101B-9397-08002B2CF9AE}" pid="6" name="MSIP_Label_b4a97ffd-39fd-4bc7-8d01-c9aafc3cbe00_SiteId">
    <vt:lpwstr>fdddafea-d35f-486a-9e94-aa1cb83f5ee8</vt:lpwstr>
  </property>
  <property fmtid="{D5CDD505-2E9C-101B-9397-08002B2CF9AE}" pid="7" name="MSIP_Label_b4a97ffd-39fd-4bc7-8d01-c9aafc3cbe00_ActionId">
    <vt:lpwstr>a214fa8e-ee0c-4ffa-b4c6-e0975f01515b</vt:lpwstr>
  </property>
  <property fmtid="{D5CDD505-2E9C-101B-9397-08002B2CF9AE}" pid="8" name="MSIP_Label_b4a97ffd-39fd-4bc7-8d01-c9aafc3cbe00_ContentBits">
    <vt:lpwstr>0</vt:lpwstr>
  </property>
  <property fmtid="{D5CDD505-2E9C-101B-9397-08002B2CF9AE}" pid="9" name="MSIP_Label_b4a97ffd-39fd-4bc7-8d01-c9aafc3cbe00_Tag">
    <vt:lpwstr>10, 3, 0, 1</vt:lpwstr>
  </property>
</Properties>
</file>